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bczu.sharepoint.com/sites/vorstand9/Freigegebene Dokumente/99_Alte Struktur/03_Technische Kommission/Meisterschaft &amp; Cup/Saison 22-23/"/>
    </mc:Choice>
  </mc:AlternateContent>
  <xr:revisionPtr revIDLastSave="1211" documentId="8_{0D2D405A-341E-4B5D-B24E-6FDB8D4D75CE}" xr6:coauthVersionLast="47" xr6:coauthVersionMax="47" xr10:uidLastSave="{631E0733-8F16-451A-A857-BA81EBB69D0C}"/>
  <bookViews>
    <workbookView xWindow="28680" yWindow="-120" windowWidth="29040" windowHeight="15840" tabRatio="212" xr2:uid="{00000000-000D-0000-FFFF-FFFF00000000}"/>
  </bookViews>
  <sheets>
    <sheet name="Spielplan 22 23" sheetId="9" r:id="rId1"/>
  </sheets>
  <definedNames>
    <definedName name="_xlnm.Print_Area" localSheetId="0">'Spielplan 22 23'!$A$1:$AM$293</definedName>
    <definedName name="_xlnm.Print_Titles" localSheetId="0">'Spielplan 22 23'!$2:$2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89" i="9" l="1"/>
  <c r="AC289" i="9"/>
  <c r="Z289" i="9"/>
  <c r="X289" i="9"/>
  <c r="V289" i="9"/>
  <c r="T289" i="9"/>
  <c r="N289" i="9"/>
  <c r="L289" i="9"/>
  <c r="K289" i="9"/>
  <c r="AL247" i="9"/>
  <c r="R77" i="9"/>
  <c r="O302" i="9" l="1"/>
  <c r="O301" i="9"/>
  <c r="O300" i="9"/>
  <c r="O299" i="9"/>
  <c r="O298" i="9"/>
  <c r="O297" i="9"/>
  <c r="AF295" i="9"/>
  <c r="AC295" i="9"/>
  <c r="Z295" i="9"/>
  <c r="X295" i="9"/>
  <c r="V295" i="9"/>
  <c r="T295" i="9"/>
  <c r="AF292" i="9"/>
  <c r="AC292" i="9"/>
  <c r="Z292" i="9"/>
  <c r="X292" i="9"/>
  <c r="V292" i="9"/>
  <c r="T292" i="9"/>
  <c r="N292" i="9"/>
  <c r="L292" i="9"/>
  <c r="K292" i="9"/>
  <c r="AF291" i="9"/>
  <c r="AC291" i="9"/>
  <c r="Z291" i="9"/>
  <c r="X291" i="9"/>
  <c r="V291" i="9"/>
  <c r="T291" i="9"/>
  <c r="N291" i="9"/>
  <c r="L291" i="9"/>
  <c r="K291" i="9"/>
  <c r="AF290" i="9"/>
  <c r="AC290" i="9"/>
  <c r="Z290" i="9"/>
  <c r="X290" i="9"/>
  <c r="V290" i="9"/>
  <c r="T290" i="9"/>
  <c r="N290" i="9"/>
  <c r="L290" i="9"/>
  <c r="K290" i="9"/>
  <c r="AF288" i="9"/>
  <c r="AC288" i="9"/>
  <c r="Z288" i="9"/>
  <c r="X288" i="9"/>
  <c r="V288" i="9"/>
  <c r="T288" i="9"/>
  <c r="N288" i="9"/>
  <c r="L288" i="9"/>
  <c r="K288" i="9"/>
  <c r="AF287" i="9"/>
  <c r="AC287" i="9"/>
  <c r="Z287" i="9"/>
  <c r="X287" i="9"/>
  <c r="V287" i="9"/>
  <c r="T287" i="9"/>
  <c r="N287" i="9"/>
  <c r="L287" i="9"/>
  <c r="K287" i="9"/>
  <c r="AF286" i="9"/>
  <c r="AC286" i="9"/>
  <c r="Z286" i="9"/>
  <c r="X286" i="9"/>
  <c r="V286" i="9"/>
  <c r="T286" i="9"/>
  <c r="N286" i="9"/>
  <c r="L286" i="9"/>
  <c r="K286" i="9"/>
  <c r="AF285" i="9"/>
  <c r="AC285" i="9"/>
  <c r="Z285" i="9"/>
  <c r="X285" i="9"/>
  <c r="V285" i="9"/>
  <c r="T285" i="9"/>
  <c r="N285" i="9"/>
  <c r="L285" i="9"/>
  <c r="K285" i="9"/>
  <c r="AF284" i="9"/>
  <c r="AC284" i="9"/>
  <c r="Z284" i="9"/>
  <c r="X284" i="9"/>
  <c r="V284" i="9"/>
  <c r="T284" i="9"/>
  <c r="N284" i="9"/>
  <c r="L284" i="9"/>
  <c r="K284" i="9"/>
  <c r="AF283" i="9"/>
  <c r="AC283" i="9"/>
  <c r="Z283" i="9"/>
  <c r="X283" i="9"/>
  <c r="V283" i="9"/>
  <c r="T283" i="9"/>
  <c r="N283" i="9"/>
  <c r="L283" i="9"/>
  <c r="K283" i="9"/>
  <c r="AF282" i="9"/>
  <c r="AC282" i="9"/>
  <c r="Z282" i="9"/>
  <c r="X282" i="9"/>
  <c r="V282" i="9"/>
  <c r="T282" i="9"/>
  <c r="N282" i="9"/>
  <c r="L282" i="9"/>
  <c r="K282" i="9"/>
  <c r="AF281" i="9"/>
  <c r="AC281" i="9"/>
  <c r="Z281" i="9"/>
  <c r="X281" i="9"/>
  <c r="V281" i="9"/>
  <c r="T281" i="9"/>
  <c r="N281" i="9"/>
  <c r="L281" i="9"/>
  <c r="K281" i="9"/>
  <c r="AF280" i="9"/>
  <c r="AC280" i="9"/>
  <c r="Z280" i="9"/>
  <c r="X280" i="9"/>
  <c r="V280" i="9"/>
  <c r="T280" i="9"/>
  <c r="N280" i="9"/>
  <c r="L280" i="9"/>
  <c r="K280" i="9"/>
  <c r="AF279" i="9"/>
  <c r="AC279" i="9"/>
  <c r="Z279" i="9"/>
  <c r="X279" i="9"/>
  <c r="V279" i="9"/>
  <c r="T279" i="9"/>
  <c r="N279" i="9"/>
  <c r="L279" i="9"/>
  <c r="K279" i="9"/>
  <c r="AF278" i="9"/>
  <c r="AC278" i="9"/>
  <c r="Z278" i="9"/>
  <c r="X278" i="9"/>
  <c r="V278" i="9"/>
  <c r="T278" i="9"/>
  <c r="N278" i="9"/>
  <c r="L278" i="9"/>
  <c r="K278" i="9"/>
  <c r="AF277" i="9"/>
  <c r="AC277" i="9"/>
  <c r="Z277" i="9"/>
  <c r="X277" i="9"/>
  <c r="V277" i="9"/>
  <c r="T277" i="9"/>
  <c r="N277" i="9"/>
  <c r="L277" i="9"/>
  <c r="K277" i="9"/>
  <c r="AF276" i="9"/>
  <c r="AC276" i="9"/>
  <c r="Z276" i="9"/>
  <c r="X276" i="9"/>
  <c r="V276" i="9"/>
  <c r="T276" i="9"/>
  <c r="N276" i="9"/>
  <c r="L276" i="9"/>
  <c r="K276" i="9"/>
  <c r="AF275" i="9"/>
  <c r="AC275" i="9"/>
  <c r="Z275" i="9"/>
  <c r="X275" i="9"/>
  <c r="V275" i="9"/>
  <c r="T275" i="9"/>
  <c r="N275" i="9"/>
  <c r="L275" i="9"/>
  <c r="K275" i="9"/>
  <c r="AF274" i="9"/>
  <c r="AC274" i="9"/>
  <c r="Z274" i="9"/>
  <c r="X274" i="9"/>
  <c r="V274" i="9"/>
  <c r="T274" i="9"/>
  <c r="N274" i="9"/>
  <c r="L274" i="9"/>
  <c r="K274" i="9"/>
  <c r="AF273" i="9"/>
  <c r="AC273" i="9"/>
  <c r="Z273" i="9"/>
  <c r="X273" i="9"/>
  <c r="V273" i="9"/>
  <c r="T273" i="9"/>
  <c r="N273" i="9"/>
  <c r="L273" i="9"/>
  <c r="K273" i="9"/>
  <c r="AF272" i="9"/>
  <c r="AC272" i="9"/>
  <c r="Z272" i="9"/>
  <c r="X272" i="9"/>
  <c r="V272" i="9"/>
  <c r="T272" i="9"/>
  <c r="N272" i="9"/>
  <c r="L272" i="9"/>
  <c r="K272" i="9"/>
  <c r="AF271" i="9"/>
  <c r="AC271" i="9"/>
  <c r="Z271" i="9"/>
  <c r="X271" i="9"/>
  <c r="V271" i="9"/>
  <c r="T271" i="9"/>
  <c r="N271" i="9"/>
  <c r="L271" i="9"/>
  <c r="K271" i="9"/>
  <c r="AF270" i="9"/>
  <c r="AC270" i="9"/>
  <c r="Z270" i="9"/>
  <c r="X270" i="9"/>
  <c r="V270" i="9"/>
  <c r="T270" i="9"/>
  <c r="N270" i="9"/>
  <c r="L270" i="9"/>
  <c r="K270" i="9"/>
  <c r="AF269" i="9"/>
  <c r="AC269" i="9"/>
  <c r="Z269" i="9"/>
  <c r="X269" i="9"/>
  <c r="V269" i="9"/>
  <c r="T269" i="9"/>
  <c r="N269" i="9"/>
  <c r="L269" i="9"/>
  <c r="K269" i="9"/>
  <c r="AF268" i="9"/>
  <c r="AC268" i="9"/>
  <c r="Z268" i="9"/>
  <c r="X268" i="9"/>
  <c r="V268" i="9"/>
  <c r="T268" i="9"/>
  <c r="N268" i="9"/>
  <c r="L268" i="9"/>
  <c r="K268" i="9"/>
  <c r="AF267" i="9"/>
  <c r="AC267" i="9"/>
  <c r="Z267" i="9"/>
  <c r="X267" i="9"/>
  <c r="V267" i="9"/>
  <c r="T267" i="9"/>
  <c r="N267" i="9"/>
  <c r="L267" i="9"/>
  <c r="K267" i="9"/>
  <c r="AL266" i="9"/>
  <c r="AJ266" i="9"/>
  <c r="AH266" i="9"/>
  <c r="AF266" i="9"/>
  <c r="AC266" i="9"/>
  <c r="Z266" i="9"/>
  <c r="X266" i="9"/>
  <c r="V266" i="9"/>
  <c r="T266" i="9"/>
  <c r="R266" i="9"/>
  <c r="P266" i="9"/>
  <c r="N266" i="9"/>
  <c r="L266" i="9"/>
  <c r="K266" i="9"/>
  <c r="AE85" i="9"/>
  <c r="P52" i="9"/>
  <c r="R52" i="9" s="1"/>
  <c r="AH52" i="9" s="1"/>
  <c r="AJ52" i="9" s="1"/>
  <c r="AL52" i="9" s="1"/>
  <c r="P191" i="9"/>
  <c r="R191" i="9" s="1"/>
  <c r="R133" i="9"/>
  <c r="P164" i="9"/>
  <c r="R164" i="9" s="1"/>
  <c r="AJ264" i="9"/>
  <c r="AL264" i="9" s="1"/>
  <c r="P264" i="9"/>
  <c r="R264" i="9" s="1"/>
  <c r="P262" i="9"/>
  <c r="R262" i="9" s="1"/>
  <c r="P261" i="9"/>
  <c r="R261" i="9" s="1"/>
  <c r="AL259" i="9"/>
  <c r="P259" i="9"/>
  <c r="R259" i="9" s="1"/>
  <c r="AH259" i="9" s="1"/>
  <c r="R257" i="9"/>
  <c r="AH257" i="9" s="1"/>
  <c r="AL257" i="9" s="1"/>
  <c r="AJ222" i="9"/>
  <c r="AL222" i="9" s="1"/>
  <c r="P222" i="9"/>
  <c r="R222" i="9" s="1"/>
  <c r="P216" i="9"/>
  <c r="R216" i="9" s="1"/>
  <c r="AH216" i="9" s="1"/>
  <c r="AL216" i="9" s="1"/>
  <c r="P244" i="9"/>
  <c r="R244" i="9" s="1"/>
  <c r="P235" i="9"/>
  <c r="R235" i="9" s="1"/>
  <c r="AJ253" i="9"/>
  <c r="AL253" i="9" s="1"/>
  <c r="P253" i="9"/>
  <c r="R253" i="9" s="1"/>
  <c r="AL201" i="9"/>
  <c r="P201" i="9"/>
  <c r="R201" i="9" s="1"/>
  <c r="AH201" i="9" s="1"/>
  <c r="P226" i="9"/>
  <c r="R226" i="9" s="1"/>
  <c r="AJ252" i="9"/>
  <c r="AL252" i="9" s="1"/>
  <c r="P252" i="9"/>
  <c r="R252" i="9" s="1"/>
  <c r="P247" i="9"/>
  <c r="E104" i="9"/>
  <c r="E245" i="9" s="1"/>
  <c r="P289" i="9" l="1"/>
  <c r="AL289" i="9"/>
  <c r="AJ289" i="9"/>
  <c r="Z293" i="9"/>
  <c r="Z294" i="9" s="1"/>
  <c r="AH133" i="9"/>
  <c r="AF293" i="9"/>
  <c r="AF294" i="9" s="1"/>
  <c r="X293" i="9"/>
  <c r="X294" i="9" s="1"/>
  <c r="V293" i="9"/>
  <c r="V294" i="9" s="1"/>
  <c r="AL288" i="9"/>
  <c r="K293" i="9"/>
  <c r="K294" i="9" s="1"/>
  <c r="P270" i="9"/>
  <c r="P278" i="9"/>
  <c r="P286" i="9"/>
  <c r="P267" i="9"/>
  <c r="AJ283" i="9"/>
  <c r="P292" i="9"/>
  <c r="P287" i="9"/>
  <c r="P283" i="9"/>
  <c r="P279" i="9"/>
  <c r="P275" i="9"/>
  <c r="P271" i="9"/>
  <c r="P295" i="9"/>
  <c r="P288" i="9"/>
  <c r="P284" i="9"/>
  <c r="P280" i="9"/>
  <c r="P276" i="9"/>
  <c r="P272" i="9"/>
  <c r="P268" i="9"/>
  <c r="P290" i="9"/>
  <c r="P285" i="9"/>
  <c r="P281" i="9"/>
  <c r="P277" i="9"/>
  <c r="P273" i="9"/>
  <c r="P269" i="9"/>
  <c r="AJ284" i="9"/>
  <c r="AJ290" i="9"/>
  <c r="AJ273" i="9"/>
  <c r="AJ282" i="9"/>
  <c r="L293" i="9"/>
  <c r="L294" i="9" s="1"/>
  <c r="T293" i="9"/>
  <c r="T294" i="9" s="1"/>
  <c r="AC293" i="9"/>
  <c r="AC294" i="9" s="1"/>
  <c r="P274" i="9"/>
  <c r="P282" i="9"/>
  <c r="AJ287" i="9"/>
  <c r="P291" i="9"/>
  <c r="R247" i="9"/>
  <c r="R289" i="9" s="1"/>
  <c r="AL285" i="9"/>
  <c r="AL291" i="9"/>
  <c r="AL274" i="9"/>
  <c r="AL283" i="9"/>
  <c r="AL267" i="9"/>
  <c r="N293" i="9"/>
  <c r="N294" i="9" s="1"/>
  <c r="O303" i="9"/>
  <c r="N295" i="9" s="1"/>
  <c r="AJ270" i="9" l="1"/>
  <c r="AJ277" i="9"/>
  <c r="AL280" i="9"/>
  <c r="AL295" i="9"/>
  <c r="AL269" i="9"/>
  <c r="AL275" i="9"/>
  <c r="AL292" i="9"/>
  <c r="AL282" i="9"/>
  <c r="AL277" i="9"/>
  <c r="AJ279" i="9"/>
  <c r="AJ274" i="9"/>
  <c r="AJ291" i="9"/>
  <c r="AJ281" i="9"/>
  <c r="AJ276" i="9"/>
  <c r="AJ295" i="9"/>
  <c r="AL268" i="9"/>
  <c r="AJ275" i="9"/>
  <c r="AL284" i="9"/>
  <c r="AL271" i="9"/>
  <c r="AL287" i="9"/>
  <c r="AL278" i="9"/>
  <c r="AL273" i="9"/>
  <c r="AL290" i="9"/>
  <c r="AJ271" i="9"/>
  <c r="AJ286" i="9"/>
  <c r="AJ272" i="9"/>
  <c r="AJ288" i="9"/>
  <c r="AL279" i="9"/>
  <c r="AL270" i="9"/>
  <c r="AL286" i="9"/>
  <c r="AL281" i="9"/>
  <c r="AL276" i="9"/>
  <c r="AJ278" i="9"/>
  <c r="AJ269" i="9"/>
  <c r="AJ285" i="9"/>
  <c r="AJ280" i="9"/>
  <c r="AJ292" i="9"/>
  <c r="AL272" i="9"/>
  <c r="AJ267" i="9"/>
  <c r="AJ268" i="9"/>
  <c r="R295" i="9"/>
  <c r="R288" i="9"/>
  <c r="R284" i="9"/>
  <c r="R280" i="9"/>
  <c r="R276" i="9"/>
  <c r="R272" i="9"/>
  <c r="R290" i="9"/>
  <c r="R285" i="9"/>
  <c r="R281" i="9"/>
  <c r="R277" i="9"/>
  <c r="R273" i="9"/>
  <c r="R269" i="9"/>
  <c r="R291" i="9"/>
  <c r="R286" i="9"/>
  <c r="R282" i="9"/>
  <c r="R278" i="9"/>
  <c r="R274" i="9"/>
  <c r="R270" i="9"/>
  <c r="R287" i="9"/>
  <c r="R279" i="9"/>
  <c r="R271" i="9"/>
  <c r="R292" i="9"/>
  <c r="R283" i="9"/>
  <c r="R275" i="9"/>
  <c r="R268" i="9"/>
  <c r="R267" i="9"/>
  <c r="AH247" i="9"/>
  <c r="AH289" i="9" s="1"/>
  <c r="I289" i="9" s="1"/>
  <c r="P293" i="9"/>
  <c r="P294" i="9" s="1"/>
  <c r="AL293" i="9" l="1"/>
  <c r="AL294" i="9" s="1"/>
  <c r="AJ293" i="9"/>
  <c r="AJ294" i="9" s="1"/>
  <c r="AH292" i="9"/>
  <c r="I292" i="9" s="1"/>
  <c r="AH287" i="9"/>
  <c r="I287" i="9" s="1"/>
  <c r="AH283" i="9"/>
  <c r="I283" i="9" s="1"/>
  <c r="AH279" i="9"/>
  <c r="I279" i="9" s="1"/>
  <c r="AH275" i="9"/>
  <c r="I275" i="9" s="1"/>
  <c r="AH271" i="9"/>
  <c r="I271" i="9" s="1"/>
  <c r="AH295" i="9"/>
  <c r="AH288" i="9"/>
  <c r="I288" i="9" s="1"/>
  <c r="AH284" i="9"/>
  <c r="I284" i="9" s="1"/>
  <c r="AH280" i="9"/>
  <c r="I280" i="9" s="1"/>
  <c r="O304" i="9" s="1"/>
  <c r="AH276" i="9"/>
  <c r="I276" i="9" s="1"/>
  <c r="AH272" i="9"/>
  <c r="I272" i="9" s="1"/>
  <c r="AH268" i="9"/>
  <c r="I268" i="9" s="1"/>
  <c r="AH290" i="9"/>
  <c r="I290" i="9" s="1"/>
  <c r="AH285" i="9"/>
  <c r="I285" i="9" s="1"/>
  <c r="AH281" i="9"/>
  <c r="I281" i="9" s="1"/>
  <c r="J293" i="9" s="1"/>
  <c r="AH277" i="9"/>
  <c r="I277" i="9" s="1"/>
  <c r="AH273" i="9"/>
  <c r="I273" i="9" s="1"/>
  <c r="AH269" i="9"/>
  <c r="I269" i="9" s="1"/>
  <c r="AH286" i="9"/>
  <c r="I286" i="9" s="1"/>
  <c r="AH278" i="9"/>
  <c r="I278" i="9" s="1"/>
  <c r="AH270" i="9"/>
  <c r="I270" i="9" s="1"/>
  <c r="AH291" i="9"/>
  <c r="I291" i="9" s="1"/>
  <c r="AH282" i="9"/>
  <c r="I282" i="9" s="1"/>
  <c r="AH274" i="9"/>
  <c r="I274" i="9" s="1"/>
  <c r="AH267" i="9"/>
  <c r="R293" i="9"/>
  <c r="R294" i="9" s="1"/>
  <c r="AH293" i="9" l="1"/>
  <c r="AH294" i="9" s="1"/>
  <c r="I294" i="9" s="1"/>
  <c r="I267" i="9"/>
  <c r="I29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 Morandi</author>
    <author>Brigitte Eberhard</author>
  </authors>
  <commentList>
    <comment ref="T118" authorId="0" shapeId="0" xr:uid="{F3C5E3D0-FBA0-493D-85AF-F070B2F6967A}">
      <text>
        <r>
          <rPr>
            <b/>
            <sz val="9"/>
            <color indexed="81"/>
            <rFont val="Segoe UI"/>
            <family val="2"/>
          </rPr>
          <t>Fabio Morandi:</t>
        </r>
        <r>
          <rPr>
            <sz val="9"/>
            <color indexed="81"/>
            <rFont val="Segoe UI"/>
            <family val="2"/>
          </rPr>
          <t xml:space="preserve">
U19F2 hattest Du eingetragen. Die haben aber Spieltag und können dann nicht</t>
        </r>
      </text>
    </comment>
    <comment ref="Q235" authorId="1" shapeId="0" xr:uid="{0D31AB29-8FD2-4D37-81AF-B5AB8D83CA5A}">
      <text>
        <r>
          <rPr>
            <b/>
            <sz val="9"/>
            <color indexed="81"/>
            <rFont val="Segoe UI"/>
            <family val="2"/>
          </rPr>
          <t>Brigitte Eberhard:</t>
        </r>
        <r>
          <rPr>
            <sz val="9"/>
            <color indexed="81"/>
            <rFont val="Segoe UI"/>
            <family val="2"/>
          </rPr>
          <t xml:space="preserve">
Maximal 4 NNV Spielerinnen in der Ruebisbachhalle</t>
        </r>
      </text>
    </comment>
    <comment ref="Y259" authorId="1" shapeId="0" xr:uid="{E814A683-9E43-4E0D-A9AB-3AC4CA01ADED}">
      <text>
        <r>
          <rPr>
            <b/>
            <sz val="9"/>
            <color indexed="81"/>
            <rFont val="Segoe UI"/>
            <family val="2"/>
          </rPr>
          <t>Brigitte Eberhard:</t>
        </r>
        <r>
          <rPr>
            <sz val="9"/>
            <color indexed="81"/>
            <rFont val="Segoe UI"/>
            <family val="2"/>
          </rPr>
          <t xml:space="preserve">
Nicht im Clubdesk erfasst</t>
        </r>
      </text>
    </comment>
  </commentList>
</comments>
</file>

<file path=xl/sharedStrings.xml><?xml version="1.0" encoding="utf-8"?>
<sst xmlns="http://schemas.openxmlformats.org/spreadsheetml/2006/main" count="3287" uniqueCount="721">
  <si>
    <t>Gesuchtes Team</t>
  </si>
  <si>
    <t>D1</t>
  </si>
  <si>
    <t>Spiel #</t>
  </si>
  <si>
    <t>M/F</t>
  </si>
  <si>
    <t>Liga</t>
  </si>
  <si>
    <t>Wochentag</t>
  </si>
  <si>
    <t>Datum/Anspielzeit</t>
  </si>
  <si>
    <t>Heim</t>
  </si>
  <si>
    <t>Gast</t>
  </si>
  <si>
    <t>Halle</t>
  </si>
  <si>
    <t>Ort Halle</t>
  </si>
  <si>
    <t>Nicht</t>
  </si>
  <si>
    <t>Aufbau</t>
  </si>
  <si>
    <t>Aufräumen</t>
  </si>
  <si>
    <t>Sch</t>
  </si>
  <si>
    <t>Schreiber</t>
  </si>
  <si>
    <t>Tä</t>
  </si>
  <si>
    <t>Täfeler</t>
  </si>
  <si>
    <t>Ma</t>
  </si>
  <si>
    <t>Matchuhr</t>
  </si>
  <si>
    <t>B1</t>
  </si>
  <si>
    <t>Ballholer1</t>
  </si>
  <si>
    <t>B2</t>
  </si>
  <si>
    <t>Ballholer2</t>
  </si>
  <si>
    <t>B3</t>
  </si>
  <si>
    <t>Ballholer3</t>
  </si>
  <si>
    <t>Th1</t>
  </si>
  <si>
    <t>Theke 1</t>
  </si>
  <si>
    <t>Th2</t>
  </si>
  <si>
    <t>Theke 2</t>
  </si>
  <si>
    <t>Sp</t>
  </si>
  <si>
    <t>Speaker</t>
  </si>
  <si>
    <t>Mu</t>
  </si>
  <si>
    <t>Musik</t>
  </si>
  <si>
    <t>Mo1</t>
  </si>
  <si>
    <t>Mopper1</t>
  </si>
  <si>
    <t>Mo2</t>
  </si>
  <si>
    <t>Mopper2</t>
  </si>
  <si>
    <t>F</t>
  </si>
  <si>
    <t>2022 | 1L</t>
  </si>
  <si>
    <t>Sa</t>
  </si>
  <si>
    <t>KSC Wiedikon</t>
  </si>
  <si>
    <t>ZUZU D1</t>
  </si>
  <si>
    <t>Kantonsschule Wiedikon C</t>
  </si>
  <si>
    <t>Zürich</t>
  </si>
  <si>
    <t>Sm`Aesch Pfeffingen II</t>
  </si>
  <si>
    <t>ZUZU D2</t>
  </si>
  <si>
    <t>Neumatt S2</t>
  </si>
  <si>
    <t>Aesch</t>
  </si>
  <si>
    <t>2022 | 5L</t>
  </si>
  <si>
    <t>Di</t>
  </si>
  <si>
    <t>Volley S9 D2</t>
  </si>
  <si>
    <t>ZUZU D5</t>
  </si>
  <si>
    <t>Sporthalle 2 (ehemals Bruggen)</t>
  </si>
  <si>
    <t>Bonstetten</t>
  </si>
  <si>
    <t>M</t>
  </si>
  <si>
    <t>2022 | 3L</t>
  </si>
  <si>
    <t>Mi</t>
  </si>
  <si>
    <t>ZUZU H5</t>
  </si>
  <si>
    <t>VBC Swiss</t>
  </si>
  <si>
    <t>KZU</t>
  </si>
  <si>
    <t>Bülach</t>
  </si>
  <si>
    <t>D4,D6,D5</t>
  </si>
  <si>
    <t>H3</t>
  </si>
  <si>
    <t>Daniel Pinzello</t>
  </si>
  <si>
    <t>Benoit Desrues</t>
  </si>
  <si>
    <t>Fr</t>
  </si>
  <si>
    <t>ZUZU D4</t>
  </si>
  <si>
    <t>OTA Volley D1</t>
  </si>
  <si>
    <t>Nägelimoos</t>
  </si>
  <si>
    <t>Kloten</t>
  </si>
  <si>
    <t>H2,H3,U20M</t>
  </si>
  <si>
    <t>D5</t>
  </si>
  <si>
    <t>Letizia Gusmini</t>
  </si>
  <si>
    <t>Lorena Dingler</t>
  </si>
  <si>
    <t>VBC Tracteur Rüschlikon</t>
  </si>
  <si>
    <t>Ruebisbach</t>
  </si>
  <si>
    <t>D3</t>
  </si>
  <si>
    <t>Damen 3</t>
  </si>
  <si>
    <t>12:00-21:00</t>
  </si>
  <si>
    <t>2022 | U20 Ligamodus</t>
  </si>
  <si>
    <t>ZUZU U20 M</t>
  </si>
  <si>
    <t>Volley Uster</t>
  </si>
  <si>
    <t>Schiri: Damen 3</t>
  </si>
  <si>
    <t>2022 | NLB</t>
  </si>
  <si>
    <t>ZUZU H1</t>
  </si>
  <si>
    <t>Volleyball Papiermühle</t>
  </si>
  <si>
    <t>e-sc</t>
  </si>
  <si>
    <t>Charlotte Scherr</t>
  </si>
  <si>
    <t>U20M</t>
  </si>
  <si>
    <t>Marek O'neill</t>
  </si>
  <si>
    <t>Kenneth Thai</t>
  </si>
  <si>
    <t>U18M</t>
  </si>
  <si>
    <t>Cristian Benedetti</t>
  </si>
  <si>
    <t>Leon Krämer</t>
  </si>
  <si>
    <t>Noah Izzo</t>
  </si>
  <si>
    <t>So</t>
  </si>
  <si>
    <t>VBC Servette Star-Onex I</t>
  </si>
  <si>
    <t>D2</t>
  </si>
  <si>
    <t>Manu Beck</t>
  </si>
  <si>
    <t>Elena Vojnovic</t>
  </si>
  <si>
    <t>Sonja Rundcrantz</t>
  </si>
  <si>
    <t>U16M</t>
  </si>
  <si>
    <t>Mateo Andrijanic</t>
  </si>
  <si>
    <t>Jovan Stajcic</t>
  </si>
  <si>
    <t>Dragan Gojkovic</t>
  </si>
  <si>
    <t>2022 | 4L</t>
  </si>
  <si>
    <t>ZUZU H3</t>
  </si>
  <si>
    <t>Volley Uster H4</t>
  </si>
  <si>
    <t>H2</t>
  </si>
  <si>
    <t>David Schlatter</t>
  </si>
  <si>
    <t>2022 | U19 Ligamodus</t>
  </si>
  <si>
    <t>Volley e.f.i.</t>
  </si>
  <si>
    <t>ZUZU U19 F1</t>
  </si>
  <si>
    <t>Eselriet</t>
  </si>
  <si>
    <t>Effretikon</t>
  </si>
  <si>
    <t>Cup</t>
  </si>
  <si>
    <t>Do</t>
  </si>
  <si>
    <t>Volley Oerlikon D1</t>
  </si>
  <si>
    <t>Kant Nord</t>
  </si>
  <si>
    <t>VBC Wetzikon D1</t>
  </si>
  <si>
    <t>Kantonsschule  Zürcher Oberland (KZO)</t>
  </si>
  <si>
    <t>Wetzikon</t>
  </si>
  <si>
    <t>Herbstferien 8.-21.10.22</t>
  </si>
  <si>
    <t>Trainingslager 9.-14.10.22</t>
  </si>
  <si>
    <t>VBC Voléro Zürich I</t>
  </si>
  <si>
    <t>Im Birch</t>
  </si>
  <si>
    <t>VBC Andwil-Arnegg</t>
  </si>
  <si>
    <t>Doppelturnhalle Ebnet</t>
  </si>
  <si>
    <t>Andwil</t>
  </si>
  <si>
    <t>La Mobilière Fully LNB</t>
  </si>
  <si>
    <t>Salle Polyvalente</t>
  </si>
  <si>
    <t>Fully</t>
  </si>
  <si>
    <t>NNV BTV Aarau Volleyball</t>
  </si>
  <si>
    <t>Berufsschule BSA 1</t>
  </si>
  <si>
    <t>Aarau</t>
  </si>
  <si>
    <t>Pallavolo Kreuzlingen I</t>
  </si>
  <si>
    <t>Turnhalle Remisberg</t>
  </si>
  <si>
    <t>Kreuzlingen</t>
  </si>
  <si>
    <t>2022 | NLA</t>
  </si>
  <si>
    <t>Raiffeisen Volley Toggenburg</t>
  </si>
  <si>
    <t>Volero</t>
  </si>
  <si>
    <t>Rietstein</t>
  </si>
  <si>
    <t>Wattwil</t>
  </si>
  <si>
    <t>Volley Seetal</t>
  </si>
  <si>
    <t>D4</t>
  </si>
  <si>
    <t>Vivienne Giessmann</t>
  </si>
  <si>
    <t>Joey Zijlstra</t>
  </si>
  <si>
    <t>ZM</t>
  </si>
  <si>
    <t>Evelyne Vögel</t>
  </si>
  <si>
    <t>11:30-16:00</t>
  </si>
  <si>
    <t>Kamil Liz</t>
  </si>
  <si>
    <t>LINDAREN Volley Amriswil II</t>
  </si>
  <si>
    <t>Ramona Mesmer</t>
  </si>
  <si>
    <t>Jill Frangi</t>
  </si>
  <si>
    <t>Nadine Mattmann</t>
  </si>
  <si>
    <t>U13</t>
  </si>
  <si>
    <t>Valentina Scasascia</t>
  </si>
  <si>
    <t>Joline Gomringer</t>
  </si>
  <si>
    <t>Amelia Magnano</t>
  </si>
  <si>
    <t>16:00-20:30</t>
  </si>
  <si>
    <t>VBC Cheseaux I</t>
  </si>
  <si>
    <t>D1 - NNV</t>
  </si>
  <si>
    <t>U15F1</t>
  </si>
  <si>
    <t>Julie Hintermann </t>
  </si>
  <si>
    <t>Nina Padun </t>
  </si>
  <si>
    <t>Masha Frank </t>
  </si>
  <si>
    <t>Tim Gelmi</t>
  </si>
  <si>
    <t>VBC Rämi H1</t>
  </si>
  <si>
    <t>Elena Hake</t>
  </si>
  <si>
    <t>Jonas Strobel</t>
  </si>
  <si>
    <t>VBC Swissair</t>
  </si>
  <si>
    <t>Sekundarschule Halden</t>
  </si>
  <si>
    <t>Glattbrugg</t>
  </si>
  <si>
    <t>VBC Aadorf II</t>
  </si>
  <si>
    <t xml:space="preserve">Feld </t>
  </si>
  <si>
    <t>Fabienne Merlo</t>
  </si>
  <si>
    <t>Sabine Fretz</t>
  </si>
  <si>
    <t>Volley Grüningen D1</t>
  </si>
  <si>
    <t>H1</t>
  </si>
  <si>
    <t>Nick Bienz</t>
  </si>
  <si>
    <t>2022 | 2L</t>
  </si>
  <si>
    <t>VBC Wetzikon H1</t>
  </si>
  <si>
    <t>ZUZU H2</t>
  </si>
  <si>
    <t>ZUZU D3</t>
  </si>
  <si>
    <t>Volley Uster D4</t>
  </si>
  <si>
    <t>D1,D2,D4,U20</t>
  </si>
  <si>
    <t>Seline Leutwiler</t>
  </si>
  <si>
    <t>Lea Meier</t>
  </si>
  <si>
    <t>PM</t>
  </si>
  <si>
    <t>Urs Hammer</t>
  </si>
  <si>
    <t>12:00-16:30</t>
  </si>
  <si>
    <t>Ida Brütsch</t>
  </si>
  <si>
    <t>VBC Voléro Zürich 5</t>
  </si>
  <si>
    <t>Eliana Schumacher</t>
  </si>
  <si>
    <t>Ylenia Blum</t>
  </si>
  <si>
    <t>Volley Möhlin</t>
  </si>
  <si>
    <t>Obermatt</t>
  </si>
  <si>
    <t>Möhlin</t>
  </si>
  <si>
    <t>Colombier Volley I</t>
  </si>
  <si>
    <t>Martina Jud</t>
  </si>
  <si>
    <t>H5</t>
  </si>
  <si>
    <t>Dario Frei</t>
  </si>
  <si>
    <t>Max Orban</t>
  </si>
  <si>
    <t>U15F2</t>
  </si>
  <si>
    <t>Adriance Genessis</t>
  </si>
  <si>
    <t>Vanessa Ciruleo</t>
  </si>
  <si>
    <t>Emily Kohler</t>
  </si>
  <si>
    <t>Megi Skenderovic</t>
  </si>
  <si>
    <t>16:30-21:00</t>
  </si>
  <si>
    <t>mit Buben</t>
  </si>
  <si>
    <t>VBC Kanti Limmattal</t>
  </si>
  <si>
    <t>Timo Meier</t>
  </si>
  <si>
    <t>Rathus Rasaratnam</t>
  </si>
  <si>
    <t>VC Kanti Schaffhausen</t>
  </si>
  <si>
    <t>BBC-Arena</t>
  </si>
  <si>
    <t>Schaffhausen</t>
  </si>
  <si>
    <t>VBC Rämi</t>
  </si>
  <si>
    <t>Kantonsschule Rämibühl Halle G</t>
  </si>
  <si>
    <t>VBC Rämi D2</t>
  </si>
  <si>
    <t>ZUZU D6</t>
  </si>
  <si>
    <t>VBC Kanti Limmattal D1</t>
  </si>
  <si>
    <t>D1,D2,U20,D6</t>
  </si>
  <si>
    <t>Lorenz Eichhorn</t>
  </si>
  <si>
    <t>Robin Muntwyler</t>
  </si>
  <si>
    <t xml:space="preserve">Nachwuchsturnier </t>
  </si>
  <si>
    <t>7:45-18:00</t>
  </si>
  <si>
    <t>xx</t>
  </si>
  <si>
    <t>SO</t>
  </si>
  <si>
    <t>Cupspiel - STV St. Gallen</t>
  </si>
  <si>
    <t>Alte Kreuzbleiche (kleinere)</t>
  </si>
  <si>
    <t>Aditya Dave</t>
  </si>
  <si>
    <t>Nicolas Fabry</t>
  </si>
  <si>
    <t>Rainbow Sport Zürich</t>
  </si>
  <si>
    <t>Christoph Meier</t>
  </si>
  <si>
    <t>Schulturnhalle Spitz</t>
  </si>
  <si>
    <t>VBC Einsiedeln H3</t>
  </si>
  <si>
    <t>Turnhalle Schule Euthal</t>
  </si>
  <si>
    <t>Euthal</t>
  </si>
  <si>
    <t>VBC Kanti Baden II</t>
  </si>
  <si>
    <t>Lena Schär</t>
  </si>
  <si>
    <t>Roxana Wenger</t>
  </si>
  <si>
    <t>Rüschlikon</t>
  </si>
  <si>
    <t>Schiri: Claude Bögli</t>
  </si>
  <si>
    <t>David Garne</t>
  </si>
  <si>
    <t>MM</t>
  </si>
  <si>
    <t>11:30-20:30</t>
  </si>
  <si>
    <t>VBC Voléro Zürich</t>
  </si>
  <si>
    <t>Schiri: Dominik Meier</t>
  </si>
  <si>
    <t>FC Luzern</t>
  </si>
  <si>
    <t>U19F1</t>
  </si>
  <si>
    <t>Nikolina Marceta</t>
  </si>
  <si>
    <t>Jan Bänninger</t>
  </si>
  <si>
    <t>VBC Sursee I</t>
  </si>
  <si>
    <t>Sporthalle Kottenmatte</t>
  </si>
  <si>
    <t>Sursee</t>
  </si>
  <si>
    <t>Volley Lugano I</t>
  </si>
  <si>
    <t>U17F2</t>
  </si>
  <si>
    <t>Tivina Kanagalingam</t>
  </si>
  <si>
    <t>Lorena Santostefano</t>
  </si>
  <si>
    <t>Giselle Grabner</t>
  </si>
  <si>
    <t>x</t>
  </si>
  <si>
    <t>evtl. Cupspiel</t>
  </si>
  <si>
    <t>Julian Bosshard</t>
  </si>
  <si>
    <t>VBC Innova D3</t>
  </si>
  <si>
    <t>VBC Einsiedeln D1</t>
  </si>
  <si>
    <t>Sporthalle Brüel</t>
  </si>
  <si>
    <t>Einsiedeln</t>
  </si>
  <si>
    <t>VBC Kanti Limmattal H2</t>
  </si>
  <si>
    <t>KS Limmattal, Alte TH</t>
  </si>
  <si>
    <t>Urdorf</t>
  </si>
  <si>
    <t>VC Tornado Adliswil D1</t>
  </si>
  <si>
    <t>Hofern, Oberstufenanlage</t>
  </si>
  <si>
    <t>Adliswil</t>
  </si>
  <si>
    <t>Sm`Aesch Pfeffingen I</t>
  </si>
  <si>
    <t>MZH Löhrenacker</t>
  </si>
  <si>
    <t>KTV Altstetten</t>
  </si>
  <si>
    <t>Kappeli</t>
  </si>
  <si>
    <t>KSC Wiedikon H2</t>
  </si>
  <si>
    <t>Anja Ettlin</t>
  </si>
  <si>
    <t>Lutizia Gusmini</t>
  </si>
  <si>
    <t>Volley Uster D1</t>
  </si>
  <si>
    <t>Krämeracker 1-2</t>
  </si>
  <si>
    <t>Uster</t>
  </si>
  <si>
    <t>VTZ Luzern-Innerschweiz</t>
  </si>
  <si>
    <t>Doppelturnhalle Säli</t>
  </si>
  <si>
    <t>Luzern</t>
  </si>
  <si>
    <t>VBC Wittenbach</t>
  </si>
  <si>
    <t>OZ Grünau</t>
  </si>
  <si>
    <t>Wittenbach</t>
  </si>
  <si>
    <t>VBC Voléro Zürich  3</t>
  </si>
  <si>
    <t>City Volley Basel</t>
  </si>
  <si>
    <t>Sporthalle Rankhof</t>
  </si>
  <si>
    <t>Basel</t>
  </si>
  <si>
    <t>VBC Voléro Zürich 1</t>
  </si>
  <si>
    <t>Jump &amp; Reach</t>
  </si>
  <si>
    <t>11:00 - 17:00</t>
  </si>
  <si>
    <t>Martha Koudoglou</t>
  </si>
  <si>
    <t>RTZ Zürich</t>
  </si>
  <si>
    <t>David Göldi</t>
  </si>
  <si>
    <t>Wädivolley D5</t>
  </si>
  <si>
    <t>Steinacher 1 und 2</t>
  </si>
  <si>
    <t>Wädenswil</t>
  </si>
  <si>
    <t>VBC Spada Academica H1</t>
  </si>
  <si>
    <t>Nora Schwab</t>
  </si>
  <si>
    <t>Saisoneröffnungsapero</t>
  </si>
  <si>
    <t>VBC Spada Academica</t>
  </si>
  <si>
    <t>Sujenan Thirumamany</t>
  </si>
  <si>
    <t>Eveline Brutschin</t>
  </si>
  <si>
    <t>Daniel Wanner</t>
  </si>
  <si>
    <t>VB Therwil II</t>
  </si>
  <si>
    <t>Darimir Dodos</t>
  </si>
  <si>
    <t>VBC Stäfa U20</t>
  </si>
  <si>
    <t>Schiri: Tom Maag</t>
  </si>
  <si>
    <t>Aziz Ozbek</t>
  </si>
  <si>
    <t>Walter Holaus</t>
  </si>
  <si>
    <t>Bruno Hottinger</t>
  </si>
  <si>
    <t>STV St. Gallen</t>
  </si>
  <si>
    <t>Carla Häring</t>
  </si>
  <si>
    <t>Marek O'Neill</t>
  </si>
  <si>
    <t>Sandro Frischmuth</t>
  </si>
  <si>
    <t>Gino Schüpbach</t>
  </si>
  <si>
    <t>Jon Pfister</t>
  </si>
  <si>
    <t>Viteos NUC</t>
  </si>
  <si>
    <t>Lara Maric </t>
  </si>
  <si>
    <t>Chiara Maurer </t>
  </si>
  <si>
    <t>Rüschlikon 2</t>
  </si>
  <si>
    <t>Tjark Hinrichs</t>
  </si>
  <si>
    <t>Michael Brander</t>
  </si>
  <si>
    <t>U10/11 Turnier 9:00-18:00</t>
  </si>
  <si>
    <t>9:00 - 12:00</t>
  </si>
  <si>
    <t>Shanel Sigg</t>
  </si>
  <si>
    <t>9:00-12:00</t>
  </si>
  <si>
    <t>Sara Marchesi</t>
  </si>
  <si>
    <t>12:00 - 15:00</t>
  </si>
  <si>
    <t>Elin Rusch</t>
  </si>
  <si>
    <t>12:00-15:00</t>
  </si>
  <si>
    <t>Danijela Pavid</t>
  </si>
  <si>
    <t>Volley S9 U19-1</t>
  </si>
  <si>
    <t>Kaserne</t>
  </si>
  <si>
    <t>Birmensdorf</t>
  </si>
  <si>
    <t>Volera Glattfelden</t>
  </si>
  <si>
    <t>Livia Maier</t>
  </si>
  <si>
    <t>Maja Wenning</t>
  </si>
  <si>
    <t>VBC Rämi D1</t>
  </si>
  <si>
    <t>VBC Furttal</t>
  </si>
  <si>
    <t>Ruedi Aschwanden</t>
  </si>
  <si>
    <t>Lausanne UC II</t>
  </si>
  <si>
    <t>D2,D1</t>
  </si>
  <si>
    <t>Loris Di Martino</t>
  </si>
  <si>
    <t>Denys Zimmermann</t>
  </si>
  <si>
    <t>Matteo Andrijanic</t>
  </si>
  <si>
    <t>Janis Huber</t>
  </si>
  <si>
    <t>Matthias Graf</t>
  </si>
  <si>
    <t>André Barraud</t>
  </si>
  <si>
    <t>12:00-16:00</t>
  </si>
  <si>
    <t>Peter Trachsel</t>
  </si>
  <si>
    <t>David Künzler</t>
  </si>
  <si>
    <t>Sandro Wälti</t>
  </si>
  <si>
    <t>Volley Lugano II</t>
  </si>
  <si>
    <t>SE Lambertenghi (1+2)</t>
  </si>
  <si>
    <t>Lugano</t>
  </si>
  <si>
    <t>TSV Jona Volleyball</t>
  </si>
  <si>
    <t>Sporthalle Weiden (Gesamthalle, 1-3)</t>
  </si>
  <si>
    <t>Jona</t>
  </si>
  <si>
    <t>Volley Düdingen I</t>
  </si>
  <si>
    <t>Sporthalle Leimacker</t>
  </si>
  <si>
    <t>Düdingen</t>
  </si>
  <si>
    <t>SAG Gordola</t>
  </si>
  <si>
    <t>Palestra della Scuola Media Vignascia</t>
  </si>
  <si>
    <t>Minusio</t>
  </si>
  <si>
    <t>Cupspiel: VBC Epalinges</t>
  </si>
  <si>
    <t>Mischa Locher</t>
  </si>
  <si>
    <t>Mo</t>
  </si>
  <si>
    <t>VBC Volewa Wald D1</t>
  </si>
  <si>
    <t>Sporthalle Elba</t>
  </si>
  <si>
    <t>Wald</t>
  </si>
  <si>
    <t>VBC Freies Gymnasium 1</t>
  </si>
  <si>
    <t>U23F1</t>
  </si>
  <si>
    <t>Wädivolley D1</t>
  </si>
  <si>
    <t>Sporthalle Glärnisch</t>
  </si>
  <si>
    <t>KSC Wiedikon D2</t>
  </si>
  <si>
    <t>VBC Embrach H1</t>
  </si>
  <si>
    <t>Joel Walser</t>
  </si>
  <si>
    <t>VBC Spada Academica H2</t>
  </si>
  <si>
    <t>Uni Irchel</t>
  </si>
  <si>
    <t>Leila Baccino</t>
  </si>
  <si>
    <t>VBC Voléro Zürich 2</t>
  </si>
  <si>
    <t>Alina Chicherio</t>
  </si>
  <si>
    <t>Vera Caluori</t>
  </si>
  <si>
    <t>Lutry-Lavaux Volleyball</t>
  </si>
  <si>
    <t>Andrea Schatzmann</t>
  </si>
  <si>
    <t>Fabienne Boschung</t>
  </si>
  <si>
    <t>U19F2</t>
  </si>
  <si>
    <t>Ema Mikolsjova</t>
  </si>
  <si>
    <t>Theodora Ntosti</t>
  </si>
  <si>
    <t>VBC Rämi H2</t>
  </si>
  <si>
    <t>Nina Maggioni</t>
  </si>
  <si>
    <t>Martina Giger</t>
  </si>
  <si>
    <t>BIWI VFM</t>
  </si>
  <si>
    <t>Maurice Lacroix Arena</t>
  </si>
  <si>
    <t>Saignelégier</t>
  </si>
  <si>
    <t>SM Qualiturnier</t>
  </si>
  <si>
    <t>8:00 - 17:00 - ab 17:00 Jets</t>
  </si>
  <si>
    <t>KSC Wiedikon Legends</t>
  </si>
  <si>
    <t>VBC Freies Gymnasium ZH</t>
  </si>
  <si>
    <t>Lena Wolperth</t>
  </si>
  <si>
    <t>Volley Uster D5</t>
  </si>
  <si>
    <t>DO</t>
  </si>
  <si>
    <t>VBC Einsiedeln D2</t>
  </si>
  <si>
    <t>Angelina Fischer</t>
  </si>
  <si>
    <t>Joelle La Bella</t>
  </si>
  <si>
    <t>KSC Wiedikon H1</t>
  </si>
  <si>
    <t>Volley Uster H2</t>
  </si>
  <si>
    <t>Doppelturnhalle Feld</t>
  </si>
  <si>
    <t>H2,D3,H1</t>
  </si>
  <si>
    <t>Schulhaus Feld</t>
  </si>
  <si>
    <t>Titus von Götz</t>
  </si>
  <si>
    <t>RTG Zürich-Rapperswil-Jona SVRZ</t>
  </si>
  <si>
    <t>Grünfeld Doppelhalle West (1+2)</t>
  </si>
  <si>
    <t>VBC Kanti Limmattal D2</t>
  </si>
  <si>
    <t>Kantonsschule Limmattal</t>
  </si>
  <si>
    <t>Schiri</t>
  </si>
  <si>
    <t>Altikofen 2 (Teilhalle West)</t>
  </si>
  <si>
    <t>Ittigen</t>
  </si>
  <si>
    <t>Sonja Luterbacher</t>
  </si>
  <si>
    <t>Larissa Hottinger</t>
  </si>
  <si>
    <t>David Schmid</t>
  </si>
  <si>
    <t>Serina Beckmann</t>
  </si>
  <si>
    <t>Carla Ferencz</t>
  </si>
  <si>
    <t>Jelena Panic</t>
  </si>
  <si>
    <t>Livia Fritschi</t>
  </si>
  <si>
    <t>11:30-15:00</t>
  </si>
  <si>
    <t>Dominik Werner</t>
  </si>
  <si>
    <t>Genève Volley I</t>
  </si>
  <si>
    <t>D6</t>
  </si>
  <si>
    <t>Fabio Morandi</t>
  </si>
  <si>
    <t>Joelle la B.</t>
  </si>
  <si>
    <t>Noemi S.</t>
  </si>
  <si>
    <t>Sabina C.</t>
  </si>
  <si>
    <t>Angelina F.</t>
  </si>
  <si>
    <t>Kiana N.</t>
  </si>
  <si>
    <t>Celine de M.</t>
  </si>
  <si>
    <t>15:00-18:00</t>
  </si>
  <si>
    <t>Jeanine S</t>
  </si>
  <si>
    <t>Andres Enz</t>
  </si>
  <si>
    <t>VBC Wetzikon D2</t>
  </si>
  <si>
    <t>OTA VOLLEY H1</t>
  </si>
  <si>
    <t>Schweikrüti</t>
  </si>
  <si>
    <t>Gattikon</t>
  </si>
  <si>
    <t>VBC Kanti Limmattal H1</t>
  </si>
  <si>
    <t>Jean-Paul Bitschnau</t>
  </si>
  <si>
    <t>VBC Spada Academica D2</t>
  </si>
  <si>
    <t>Gulliver 1 und 2</t>
  </si>
  <si>
    <t>VC Tornado Adliswil H1</t>
  </si>
  <si>
    <t>D1,D3,H1</t>
  </si>
  <si>
    <t>U17F1</t>
  </si>
  <si>
    <t>Michèle Sacchet</t>
  </si>
  <si>
    <t>Britsch Eberhard</t>
  </si>
  <si>
    <t>Karima Vogel</t>
  </si>
  <si>
    <t>Jill Wyler</t>
  </si>
  <si>
    <t>Laura Bernet</t>
  </si>
  <si>
    <t>Naike Laneve</t>
  </si>
  <si>
    <t>Julia Keller</t>
  </si>
  <si>
    <t>Alina Frank</t>
  </si>
  <si>
    <t>Luana Fritschi</t>
  </si>
  <si>
    <t>Sarina Zahner</t>
  </si>
  <si>
    <t>evtl Heimspiel</t>
  </si>
  <si>
    <t>Schiri: Bjarne von Götz</t>
  </si>
  <si>
    <t>Julian Maag</t>
  </si>
  <si>
    <t>Ecole des Racettes 1-2</t>
  </si>
  <si>
    <t>Onex</t>
  </si>
  <si>
    <t>Salle de Sport de Corsy</t>
  </si>
  <si>
    <t>La Conversion</t>
  </si>
  <si>
    <t>Salle Derrière la Ville 1-2</t>
  </si>
  <si>
    <t>Cheseaux-sur-Lausanne</t>
  </si>
  <si>
    <t>Marco Meier</t>
  </si>
  <si>
    <t>Luesa Jahija</t>
  </si>
  <si>
    <t>Alexandra Hunold</t>
  </si>
  <si>
    <t>Lea Jakovljevic</t>
  </si>
  <si>
    <t>11:30-15:15</t>
  </si>
  <si>
    <t>Selina Hintermann</t>
  </si>
  <si>
    <t>Nikolina Mmarceta</t>
  </si>
  <si>
    <t>Lana Marchesi</t>
  </si>
  <si>
    <t>Kristina Medic </t>
  </si>
  <si>
    <t>Marie Todt</t>
  </si>
  <si>
    <t>15:15-18:00</t>
  </si>
  <si>
    <t>Cesarina Jordt</t>
  </si>
  <si>
    <t>Elin Ruosch</t>
  </si>
  <si>
    <t>Vivenne B.</t>
  </si>
  <si>
    <t>Shanel</t>
  </si>
  <si>
    <t>Irene Giugliano</t>
  </si>
  <si>
    <t>Bruno Miotto</t>
  </si>
  <si>
    <t>Jürg Tester</t>
  </si>
  <si>
    <t>Schiri: Loris Di Martino</t>
  </si>
  <si>
    <t>Pascal Bürgi</t>
  </si>
  <si>
    <t>2022 | U23</t>
  </si>
  <si>
    <t>ZUZU U23 F1</t>
  </si>
  <si>
    <t>VBC Rämi 1</t>
  </si>
  <si>
    <t>Jenny Aellen</t>
  </si>
  <si>
    <t>Palestra Palamondo Cadempino</t>
  </si>
  <si>
    <t>Cadempino</t>
  </si>
  <si>
    <t>Anastasija Cerovic</t>
  </si>
  <si>
    <t>Mael Rüfenacht</t>
  </si>
  <si>
    <t>Luc Wencl</t>
  </si>
  <si>
    <t>Dion Aliu</t>
  </si>
  <si>
    <t>Mirjam Schmidli</t>
  </si>
  <si>
    <t>Vasileia Kalaitzaki</t>
  </si>
  <si>
    <t>Melwin Pfister</t>
  </si>
  <si>
    <t>Noah</t>
  </si>
  <si>
    <t>Damian Wirz</t>
  </si>
  <si>
    <t>Lukas Brunner</t>
  </si>
  <si>
    <t>Dani Vasquez</t>
  </si>
  <si>
    <t>Kantonale Maturitätsschule Riesbach</t>
  </si>
  <si>
    <t>Hannes Lagler</t>
  </si>
  <si>
    <t>Tellenfeld B</t>
  </si>
  <si>
    <t>Amriswil</t>
  </si>
  <si>
    <t>Sabine Lohri</t>
  </si>
  <si>
    <t>Diana Pavoni</t>
  </si>
  <si>
    <t>Anja Heinz</t>
  </si>
  <si>
    <t>Yvonne Notarfrancesco</t>
  </si>
  <si>
    <t>Keneth Thai</t>
  </si>
  <si>
    <t>Bjarne von Götz</t>
  </si>
  <si>
    <t>Efad Cergic</t>
  </si>
  <si>
    <t>Amanda Saxio</t>
  </si>
  <si>
    <t>Nina Maier</t>
  </si>
  <si>
    <t>Aylin Kilic</t>
  </si>
  <si>
    <t>Thanush Thiyagarajah</t>
  </si>
  <si>
    <t>Zwingert</t>
  </si>
  <si>
    <t>Buchs ZH</t>
  </si>
  <si>
    <t>Riveraine 1-3</t>
  </si>
  <si>
    <t>Neuchâtel</t>
  </si>
  <si>
    <t>Thomas Schatzmann</t>
  </si>
  <si>
    <t>Manuel Gahr</t>
  </si>
  <si>
    <t>Hof, Oberstufenschulhaus</t>
  </si>
  <si>
    <t>Glattfelden</t>
  </si>
  <si>
    <t>Kantonsschule Wiedikon (Halle B)</t>
  </si>
  <si>
    <t>Sporthalle Löhracker</t>
  </si>
  <si>
    <t>Aadorf</t>
  </si>
  <si>
    <t>Sporthalle 1 (West)</t>
  </si>
  <si>
    <t>Seengen</t>
  </si>
  <si>
    <t>Centre scolaire des Mûriers</t>
  </si>
  <si>
    <t>Colombier</t>
  </si>
  <si>
    <t>Pia Frischmuth</t>
  </si>
  <si>
    <t>Bettina Hotz</t>
  </si>
  <si>
    <t>12:00-15:30</t>
  </si>
  <si>
    <t>Tiffany Fares</t>
  </si>
  <si>
    <t>Giulia Buholzer</t>
  </si>
  <si>
    <t>Yara Campos dos Santos</t>
  </si>
  <si>
    <t>Kathrin A</t>
  </si>
  <si>
    <t>Nikolina M</t>
  </si>
  <si>
    <t>Danijela P.</t>
  </si>
  <si>
    <t>Inola Markic</t>
  </si>
  <si>
    <t>Tamara B.</t>
  </si>
  <si>
    <t>Lana M</t>
  </si>
  <si>
    <t>15:30-18:30</t>
  </si>
  <si>
    <t>Noelia J</t>
  </si>
  <si>
    <t>Eiin Ruosch</t>
  </si>
  <si>
    <t>Freies Gymnasium, Halle</t>
  </si>
  <si>
    <t>Raphael Fotsch</t>
  </si>
  <si>
    <t>Aussergass 1+2 Schulturnhalle</t>
  </si>
  <si>
    <t>Grüningen</t>
  </si>
  <si>
    <t>Belina Murtezi</t>
  </si>
  <si>
    <t>Fondueplausch</t>
  </si>
  <si>
    <t>Lisbeth Nufer</t>
  </si>
  <si>
    <t>Richi Weber</t>
  </si>
  <si>
    <t>Doris Jankovic</t>
  </si>
  <si>
    <t>Joël Merazzi</t>
  </si>
  <si>
    <t>Jannik Weinmann</t>
  </si>
  <si>
    <t>Til Bollin</t>
  </si>
  <si>
    <t>Evtl Carla</t>
  </si>
  <si>
    <t>Estella Buccarelle</t>
  </si>
  <si>
    <t>Emel Albayrak</t>
  </si>
  <si>
    <t>Svea Schlatter</t>
  </si>
  <si>
    <t>Fabio Lunardi</t>
  </si>
  <si>
    <t>Grünau</t>
  </si>
  <si>
    <t>Ludretikon</t>
  </si>
  <si>
    <t>Thalwil</t>
  </si>
  <si>
    <t>Primarschulhaus Ebnet</t>
  </si>
  <si>
    <t>Embrach</t>
  </si>
  <si>
    <t>Sportferien Bülach 11.- 26.2.23</t>
  </si>
  <si>
    <t>Martin Irmann</t>
  </si>
  <si>
    <t>Dominik Meier</t>
  </si>
  <si>
    <t>Evelin Brutschin</t>
  </si>
  <si>
    <t>Mateus Litwiniuk</t>
  </si>
  <si>
    <t>Leon Müller</t>
  </si>
  <si>
    <t>Fabian Lagler</t>
  </si>
  <si>
    <t>Luc Häring</t>
  </si>
  <si>
    <t>Dafna Martonovics</t>
  </si>
  <si>
    <t>Kathrin Aebischer</t>
  </si>
  <si>
    <t>Anna Minor</t>
  </si>
  <si>
    <t>Jelena Radovljevic</t>
  </si>
  <si>
    <t>Danijela Pavic</t>
  </si>
  <si>
    <t>Aron Murati</t>
  </si>
  <si>
    <t>Dylan Truong</t>
  </si>
  <si>
    <t>Jules Müller</t>
  </si>
  <si>
    <t>Joelle la Bella</t>
  </si>
  <si>
    <t>Noemi Steger</t>
  </si>
  <si>
    <t>Emilija Petrovic </t>
  </si>
  <si>
    <t>Nadja Cerovic </t>
  </si>
  <si>
    <t>Sabina Camenzind</t>
  </si>
  <si>
    <t>Celine de M</t>
  </si>
  <si>
    <t>Sportferien Kloten 18.2. - 5.3.23</t>
  </si>
  <si>
    <t>Kantonsschule 5 (bei Beachfeld)</t>
  </si>
  <si>
    <t>Baden</t>
  </si>
  <si>
    <t>Henry-Dunant 1-3</t>
  </si>
  <si>
    <t>Genève</t>
  </si>
  <si>
    <t>12:00-18:30</t>
  </si>
  <si>
    <t>Alte Kreuzbleiche (grössere)</t>
  </si>
  <si>
    <t>St. Gallen</t>
  </si>
  <si>
    <t>99er-Sporthalle beim Mühleboden</t>
  </si>
  <si>
    <t>Therwil</t>
  </si>
  <si>
    <t>Centre Sportif Unil SOS II Dorigny 1-3</t>
  </si>
  <si>
    <t>Lausanne</t>
  </si>
  <si>
    <t>14:30-18:00</t>
  </si>
  <si>
    <t>30</t>
  </si>
  <si>
    <t>Playoff 1/4 - best of 3 falls 1,2,3 oder 4</t>
  </si>
  <si>
    <t>Noelia J.</t>
  </si>
  <si>
    <t>Giuliana Ruckstuhl</t>
  </si>
  <si>
    <t>Sofia de Vito</t>
  </si>
  <si>
    <t>Nora Simmler</t>
  </si>
  <si>
    <t>18:00-21:00</t>
  </si>
  <si>
    <t>Tamara B</t>
  </si>
  <si>
    <t>Céline Furrer</t>
  </si>
  <si>
    <t>Valeria Fromm</t>
  </si>
  <si>
    <t>Lucia Terribilini</t>
  </si>
  <si>
    <t>Playoff 1/4 - best of 3 falls 5,6,7 oder 8</t>
  </si>
  <si>
    <t>Michèle S.</t>
  </si>
  <si>
    <t>Payoff 1/2 - best of 3 falls 3,4 oder 11,12</t>
  </si>
  <si>
    <t>Mike Kaspar</t>
  </si>
  <si>
    <t>Karl Zumsteg</t>
  </si>
  <si>
    <t>Valentin Wechsler</t>
  </si>
  <si>
    <t>Sihlhölzli</t>
  </si>
  <si>
    <t>Quartierschule  Seefeld</t>
  </si>
  <si>
    <t>Di oder Mi</t>
  </si>
  <si>
    <t>7./8.3.23Playoff 1/4 - best of 3 Entscheidung</t>
  </si>
  <si>
    <t>Samira Pavoni</t>
  </si>
  <si>
    <t>Anna Bausch</t>
  </si>
  <si>
    <t>Jill Loth</t>
  </si>
  <si>
    <t>Payoff 1/2 - best of 3 falls 1,2 oder 9,10</t>
  </si>
  <si>
    <t>Mael Kern</t>
  </si>
  <si>
    <t>Simon Park</t>
  </si>
  <si>
    <t>Artjom Kohlmeier</t>
  </si>
  <si>
    <t>Sina Deplazes</t>
  </si>
  <si>
    <t>Claude Böegli</t>
  </si>
  <si>
    <t>Playoff 1/2 - best of 5 / Spiel 1</t>
  </si>
  <si>
    <t>Katalina Roman </t>
  </si>
  <si>
    <t>14./15.3.23 Playoff 1/2 - best of 3 Entscheidung</t>
  </si>
  <si>
    <t>Kantonsschule Zürich Nord</t>
  </si>
  <si>
    <t>Playoff 1/2</t>
  </si>
  <si>
    <t>Roland Diethelm</t>
  </si>
  <si>
    <t>14:30-21:00</t>
  </si>
  <si>
    <t>Sanja Amsel</t>
  </si>
  <si>
    <t>Payoff Finale best of 3 / Spiel 1</t>
  </si>
  <si>
    <t>Matteo Sasek</t>
  </si>
  <si>
    <t>Playoff 1/2 - best of 5 / Spiel 2</t>
  </si>
  <si>
    <t>Nayla Fischer </t>
  </si>
  <si>
    <t>Soraya Michakis </t>
  </si>
  <si>
    <t>Rang 3 / 4</t>
  </si>
  <si>
    <t xml:space="preserve">Eveline Brutschin </t>
  </si>
  <si>
    <t>12:00 -16:30</t>
  </si>
  <si>
    <t>21./22.3.23 Playoff 1/2 - best of 5 / Spiel 3</t>
  </si>
  <si>
    <t>Kiana Negri</t>
  </si>
  <si>
    <t>Dafna M</t>
  </si>
  <si>
    <t>Zeynep Balta</t>
  </si>
  <si>
    <t>21./22.3.23 Payoff Finale best of 3 / Spiel 2</t>
  </si>
  <si>
    <t>Elisar Rammal</t>
  </si>
  <si>
    <t>irini Papoulidou</t>
  </si>
  <si>
    <t>Payoff Finale best of 3 / Entscheidung</t>
  </si>
  <si>
    <t>Susanne Frei</t>
  </si>
  <si>
    <t>Sarah Ghaliya</t>
  </si>
  <si>
    <t>Ema Mikolajova</t>
  </si>
  <si>
    <t>Andrina Nafzger</t>
  </si>
  <si>
    <t>Yasmine Bernasconi</t>
  </si>
  <si>
    <t>11:30-15:30</t>
  </si>
  <si>
    <t>28./29.3.23 Playoff 1/2 - best of 5 / Spiel 4</t>
  </si>
  <si>
    <t>Katharina Müller</t>
  </si>
  <si>
    <t>Jelena Radosavljevic</t>
  </si>
  <si>
    <t>Playoff 1/2 - best of 5 / Entscheidung</t>
  </si>
  <si>
    <t>u17F1</t>
  </si>
  <si>
    <t>Jeanne Schläfli</t>
  </si>
  <si>
    <t>Michèle  Sacchet</t>
  </si>
  <si>
    <t>Aufstieg NLB</t>
  </si>
  <si>
    <t>Aufstieg NLA</t>
  </si>
  <si>
    <t>Belinda Murtezi</t>
  </si>
  <si>
    <t>Cristinan Benedetti</t>
  </si>
  <si>
    <t>4./5.4.23 Aufstieg NLB</t>
  </si>
  <si>
    <t>Playoff Final best of 5 / Spiel 1</t>
  </si>
  <si>
    <t>Glorjia Gojakovic</t>
  </si>
  <si>
    <t>Teodora Gojakovic</t>
  </si>
  <si>
    <t>Samantha Boll</t>
  </si>
  <si>
    <t>Irene G</t>
  </si>
  <si>
    <t>Playoff Final best of 5 / Spiel 2</t>
  </si>
  <si>
    <t>Nikolin M.</t>
  </si>
  <si>
    <t>Ece Senci</t>
  </si>
  <si>
    <t>Elena Tomasek</t>
  </si>
  <si>
    <t>Jana Konatar</t>
  </si>
  <si>
    <t>Tamara Bogdanovic</t>
  </si>
  <si>
    <t>Jovanstajcic</t>
  </si>
  <si>
    <t>Playoff Final best of 5 / Spiel 3</t>
  </si>
  <si>
    <t>Yasemine Bernasconi</t>
  </si>
  <si>
    <t>Aline Beon</t>
  </si>
  <si>
    <t>Playoff Final best of 5 / Spiel 4</t>
  </si>
  <si>
    <t>18./19.4.23 Aufstieg NLB</t>
  </si>
  <si>
    <t>Evtl Lisbeth Nufer</t>
  </si>
  <si>
    <t>Playoff Final best of 5 / Spiel 5</t>
  </si>
  <si>
    <t>Jelena Doerig</t>
  </si>
  <si>
    <t>Teodora Krajnovic</t>
  </si>
  <si>
    <t>Anzeige</t>
  </si>
  <si>
    <t>Zählung</t>
  </si>
  <si>
    <t>Total</t>
  </si>
  <si>
    <t>Spielplan</t>
  </si>
  <si>
    <t>ZUZU Mixed</t>
  </si>
  <si>
    <t>EM</t>
  </si>
  <si>
    <t>Plausch Mixed</t>
  </si>
  <si>
    <t>RM</t>
  </si>
  <si>
    <t>Mixed Manu</t>
  </si>
  <si>
    <t>Check</t>
  </si>
  <si>
    <t>Thanush &amp; Benoit</t>
  </si>
  <si>
    <t>DI</t>
  </si>
  <si>
    <t>David Schmid. Evtl Benoit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</si>
</sst>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h:mm"/>
  </numFmts>
  <fonts count="14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0"/>
      <name val="Arial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0"/>
      <color theme="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2" fillId="0" borderId="0" xfId="0" applyFont="1" applyAlignment="1">
      <alignment horizontal="left"/>
    </xf>
    <xf numFmtId="49" fontId="0" fillId="2" borderId="0" xfId="0" applyNumberFormat="1" applyFill="1"/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49" fontId="0" fillId="3" borderId="0" xfId="0" applyNumberFormat="1" applyFill="1"/>
    <xf numFmtId="164" fontId="0" fillId="3" borderId="0" xfId="0" applyNumberFormat="1" applyFill="1"/>
    <xf numFmtId="0" fontId="4" fillId="0" borderId="0" xfId="0" applyFont="1"/>
    <xf numFmtId="0" fontId="5" fillId="0" borderId="0" xfId="0" applyFont="1"/>
    <xf numFmtId="1" fontId="0" fillId="0" borderId="2" xfId="0" applyNumberFormat="1" applyBorder="1"/>
    <xf numFmtId="49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3" borderId="2" xfId="0" applyNumberFormat="1" applyFill="1" applyBorder="1"/>
    <xf numFmtId="49" fontId="0" fillId="3" borderId="2" xfId="0" applyNumberFormat="1" applyFill="1" applyBorder="1"/>
    <xf numFmtId="20" fontId="0" fillId="0" borderId="0" xfId="0" applyNumberFormat="1"/>
    <xf numFmtId="0" fontId="0" fillId="0" borderId="0" xfId="0" applyAlignment="1">
      <alignment horizontal="left"/>
    </xf>
    <xf numFmtId="0" fontId="3" fillId="0" borderId="3" xfId="0" applyFont="1" applyBorder="1"/>
    <xf numFmtId="0" fontId="8" fillId="0" borderId="0" xfId="0" applyFont="1" applyAlignment="1">
      <alignment horizontal="right"/>
    </xf>
    <xf numFmtId="0" fontId="9" fillId="4" borderId="3" xfId="0" applyFont="1" applyFill="1" applyBorder="1"/>
    <xf numFmtId="164" fontId="1" fillId="3" borderId="0" xfId="0" applyNumberFormat="1" applyFont="1" applyFill="1"/>
    <xf numFmtId="164" fontId="1" fillId="3" borderId="2" xfId="0" applyNumberFormat="1" applyFont="1" applyFill="1" applyBorder="1"/>
    <xf numFmtId="0" fontId="0" fillId="5" borderId="2" xfId="0" applyFill="1" applyBorder="1"/>
    <xf numFmtId="0" fontId="0" fillId="5" borderId="0" xfId="0" applyFill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6" borderId="0" xfId="0" applyFill="1"/>
    <xf numFmtId="49" fontId="10" fillId="0" borderId="0" xfId="0" applyNumberFormat="1" applyFont="1"/>
    <xf numFmtId="164" fontId="10" fillId="0" borderId="0" xfId="0" applyNumberFormat="1" applyFont="1"/>
    <xf numFmtId="0" fontId="12" fillId="0" borderId="0" xfId="0" applyFont="1"/>
    <xf numFmtId="0" fontId="12" fillId="0" borderId="2" xfId="0" applyFont="1" applyBorder="1"/>
    <xf numFmtId="0" fontId="0" fillId="6" borderId="2" xfId="0" applyFill="1" applyBorder="1"/>
    <xf numFmtId="0" fontId="12" fillId="6" borderId="2" xfId="0" applyFont="1" applyFill="1" applyBorder="1"/>
    <xf numFmtId="164" fontId="0" fillId="5" borderId="0" xfId="0" applyNumberFormat="1" applyFill="1"/>
    <xf numFmtId="0" fontId="13" fillId="7" borderId="0" xfId="0" applyFont="1" applyFill="1"/>
    <xf numFmtId="49" fontId="10" fillId="3" borderId="0" xfId="0" applyNumberFormat="1" applyFont="1" applyFill="1"/>
    <xf numFmtId="164" fontId="10" fillId="3" borderId="0" xfId="0" applyNumberFormat="1" applyFont="1" applyFill="1"/>
    <xf numFmtId="0" fontId="0" fillId="8" borderId="0" xfId="0" applyFill="1"/>
    <xf numFmtId="1" fontId="0" fillId="5" borderId="0" xfId="0" applyNumberFormat="1" applyFill="1"/>
    <xf numFmtId="49" fontId="0" fillId="5" borderId="0" xfId="0" applyNumberFormat="1" applyFill="1"/>
    <xf numFmtId="0" fontId="10" fillId="5" borderId="0" xfId="0" applyFont="1" applyFill="1"/>
    <xf numFmtId="0" fontId="0" fillId="9" borderId="0" xfId="0" applyFill="1"/>
    <xf numFmtId="49" fontId="10" fillId="3" borderId="2" xfId="0" applyNumberFormat="1" applyFont="1" applyFill="1" applyBorder="1"/>
    <xf numFmtId="164" fontId="10" fillId="3" borderId="2" xfId="0" applyNumberFormat="1" applyFont="1" applyFill="1" applyBorder="1"/>
    <xf numFmtId="0" fontId="10" fillId="0" borderId="0" xfId="0" applyFont="1"/>
  </cellXfs>
  <cellStyles count="1">
    <cellStyle name="Standard" xfId="0" builtinId="0"/>
  </cellStyles>
  <dxfs count="1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82510-3BBA-475F-96A6-17F96FDED28D}">
  <sheetPr>
    <pageSetUpPr fitToPage="1"/>
  </sheetPr>
  <dimension ref="A1:AN304"/>
  <sheetViews>
    <sheetView tabSelected="1" zoomScale="85" zoomScaleNormal="85" workbookViewId="0">
      <pane xSplit="11" ySplit="15" topLeftCell="L105" activePane="bottomRight" state="frozen"/>
      <selection pane="topRight" activeCell="U1" sqref="U1"/>
      <selection pane="bottomLeft" activeCell="M16" sqref="M16"/>
      <selection pane="bottomRight" activeCell="S123" sqref="S123"/>
    </sheetView>
  </sheetViews>
  <sheetFormatPr baseColWidth="10" defaultColWidth="11.42578125" defaultRowHeight="12.75" outlineLevelCol="1" x14ac:dyDescent="0.2"/>
  <cols>
    <col min="1" max="1" width="7.28515625" hidden="1" customWidth="1" outlineLevel="1"/>
    <col min="2" max="2" width="4.5703125" hidden="1" customWidth="1" outlineLevel="1"/>
    <col min="3" max="3" width="11.42578125" hidden="1" customWidth="1" outlineLevel="1"/>
    <col min="4" max="4" width="6.7109375" customWidth="1" collapsed="1"/>
    <col min="5" max="5" width="17.28515625" bestFit="1" customWidth="1"/>
    <col min="6" max="6" width="25" customWidth="1"/>
    <col min="7" max="7" width="19.140625" customWidth="1"/>
    <col min="8" max="8" width="27.42578125" customWidth="1"/>
    <col min="9" max="9" width="11.28515625" hidden="1" customWidth="1" outlineLevel="1"/>
    <col min="10" max="10" width="12.85546875" hidden="1" customWidth="1" outlineLevel="1"/>
    <col min="11" max="11" width="6.5703125" hidden="1" customWidth="1" outlineLevel="1"/>
    <col min="12" max="12" width="6.28515625" customWidth="1" collapsed="1"/>
    <col min="13" max="13" width="12.5703125" customWidth="1" outlineLevel="1"/>
    <col min="14" max="14" width="6.42578125" customWidth="1"/>
    <col min="15" max="15" width="20.140625" customWidth="1" outlineLevel="1"/>
    <col min="16" max="16" width="7" customWidth="1"/>
    <col min="17" max="17" width="21" customWidth="1" outlineLevel="1"/>
    <col min="18" max="18" width="5.85546875" customWidth="1"/>
    <col min="19" max="19" width="10.7109375" customWidth="1" outlineLevel="1"/>
    <col min="20" max="20" width="5.85546875" customWidth="1"/>
    <col min="21" max="21" width="14.85546875" customWidth="1" outlineLevel="1"/>
    <col min="22" max="22" width="5.85546875" customWidth="1"/>
    <col min="23" max="23" width="13.42578125" customWidth="1" outlineLevel="1"/>
    <col min="24" max="24" width="5.85546875" customWidth="1"/>
    <col min="25" max="25" width="12" customWidth="1" outlineLevel="1"/>
    <col min="26" max="26" width="5.85546875" bestFit="1" customWidth="1"/>
    <col min="27" max="27" width="16.7109375" customWidth="1" outlineLevel="1"/>
    <col min="28" max="28" width="10.85546875" customWidth="1" outlineLevel="1"/>
    <col min="29" max="29" width="5.85546875" customWidth="1"/>
    <col min="30" max="30" width="16.42578125" customWidth="1" outlineLevel="1"/>
    <col min="31" max="31" width="10.85546875" customWidth="1" outlineLevel="1"/>
    <col min="32" max="32" width="4.7109375" customWidth="1"/>
    <col min="33" max="33" width="11.42578125" customWidth="1" outlineLevel="1"/>
    <col min="34" max="34" width="4.7109375" customWidth="1"/>
    <col min="35" max="35" width="11.42578125" customWidth="1" outlineLevel="1"/>
    <col min="36" max="36" width="6.42578125" bestFit="1" customWidth="1"/>
    <col min="37" max="37" width="11.42578125" customWidth="1" outlineLevel="1"/>
    <col min="38" max="38" width="4.7109375" bestFit="1" customWidth="1"/>
    <col min="39" max="39" width="11.42578125" customWidth="1" outlineLevel="1"/>
  </cols>
  <sheetData>
    <row r="1" spans="1:39" ht="15.75" thickBot="1" x14ac:dyDescent="0.3">
      <c r="G1" s="26" t="s">
        <v>0</v>
      </c>
      <c r="H1" s="27" t="s">
        <v>1</v>
      </c>
    </row>
    <row r="2" spans="1:39" x14ac:dyDescent="0.2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/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27</v>
      </c>
      <c r="AC2" s="5" t="s">
        <v>28</v>
      </c>
      <c r="AD2" s="5" t="s">
        <v>29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</row>
    <row r="3" spans="1:39" hidden="1" x14ac:dyDescent="0.2">
      <c r="A3" s="1">
        <v>303479</v>
      </c>
      <c r="B3" s="1" t="s">
        <v>38</v>
      </c>
      <c r="C3" s="1" t="s">
        <v>39</v>
      </c>
      <c r="D3" s="2" t="s">
        <v>40</v>
      </c>
      <c r="E3" s="3">
        <v>44828.645833333001</v>
      </c>
      <c r="F3" s="3" t="s">
        <v>41</v>
      </c>
      <c r="G3" s="2" t="s">
        <v>42</v>
      </c>
      <c r="H3" s="2" t="s">
        <v>43</v>
      </c>
      <c r="I3" s="2" t="s">
        <v>44</v>
      </c>
    </row>
    <row r="4" spans="1:39" hidden="1" x14ac:dyDescent="0.2">
      <c r="A4" s="1">
        <v>303347</v>
      </c>
      <c r="B4" s="1" t="s">
        <v>38</v>
      </c>
      <c r="C4" s="1" t="s">
        <v>39</v>
      </c>
      <c r="D4" s="2" t="s">
        <v>40</v>
      </c>
      <c r="E4" s="3">
        <v>44828.645833333001</v>
      </c>
      <c r="F4" s="3" t="s">
        <v>45</v>
      </c>
      <c r="G4" s="2" t="s">
        <v>46</v>
      </c>
      <c r="H4" s="2" t="s">
        <v>47</v>
      </c>
      <c r="I4" s="2" t="s">
        <v>48</v>
      </c>
    </row>
    <row r="5" spans="1:39" hidden="1" x14ac:dyDescent="0.2">
      <c r="A5" s="1">
        <v>302265</v>
      </c>
      <c r="B5" s="1" t="s">
        <v>38</v>
      </c>
      <c r="C5" s="1" t="s">
        <v>49</v>
      </c>
      <c r="D5" s="2" t="s">
        <v>50</v>
      </c>
      <c r="E5" s="3">
        <v>44831.854166666999</v>
      </c>
      <c r="F5" s="3" t="s">
        <v>51</v>
      </c>
      <c r="G5" s="2" t="s">
        <v>52</v>
      </c>
      <c r="H5" s="2" t="s">
        <v>53</v>
      </c>
      <c r="I5" s="2" t="s">
        <v>54</v>
      </c>
    </row>
    <row r="6" spans="1:39" hidden="1" x14ac:dyDescent="0.2">
      <c r="A6" s="1">
        <v>302585</v>
      </c>
      <c r="B6" s="1" t="s">
        <v>55</v>
      </c>
      <c r="C6" s="1" t="s">
        <v>56</v>
      </c>
      <c r="D6" s="2" t="s">
        <v>57</v>
      </c>
      <c r="E6" s="3">
        <v>44832.822916666999</v>
      </c>
      <c r="F6" s="3" t="s">
        <v>58</v>
      </c>
      <c r="G6" s="3" t="s">
        <v>59</v>
      </c>
      <c r="H6" s="2" t="s">
        <v>60</v>
      </c>
      <c r="I6" s="2" t="s">
        <v>61</v>
      </c>
      <c r="J6" s="2" t="s">
        <v>62</v>
      </c>
      <c r="N6" t="s">
        <v>63</v>
      </c>
      <c r="O6" t="s">
        <v>64</v>
      </c>
      <c r="P6" t="s">
        <v>63</v>
      </c>
      <c r="Q6" t="s">
        <v>65</v>
      </c>
    </row>
    <row r="7" spans="1:39" hidden="1" x14ac:dyDescent="0.2">
      <c r="A7" s="1">
        <v>302914</v>
      </c>
      <c r="B7" s="1" t="s">
        <v>38</v>
      </c>
      <c r="C7" s="1" t="s">
        <v>56</v>
      </c>
      <c r="D7" s="2" t="s">
        <v>66</v>
      </c>
      <c r="E7" s="3">
        <v>44834.833333333001</v>
      </c>
      <c r="F7" s="3" t="s">
        <v>67</v>
      </c>
      <c r="G7" s="3" t="s">
        <v>68</v>
      </c>
      <c r="H7" s="2" t="s">
        <v>69</v>
      </c>
      <c r="I7" s="2" t="s">
        <v>70</v>
      </c>
      <c r="J7" s="2" t="s">
        <v>71</v>
      </c>
      <c r="N7" t="s">
        <v>72</v>
      </c>
      <c r="O7" t="s">
        <v>73</v>
      </c>
      <c r="P7" t="s">
        <v>72</v>
      </c>
      <c r="Q7" t="s">
        <v>74</v>
      </c>
    </row>
    <row r="8" spans="1:39" hidden="1" x14ac:dyDescent="0.2">
      <c r="A8" s="1">
        <v>303480</v>
      </c>
      <c r="B8" s="1" t="s">
        <v>38</v>
      </c>
      <c r="C8" s="1" t="s">
        <v>39</v>
      </c>
      <c r="D8" s="2" t="s">
        <v>40</v>
      </c>
      <c r="E8" s="3">
        <v>44835.666666666999</v>
      </c>
      <c r="F8" s="3" t="s">
        <v>42</v>
      </c>
      <c r="G8" s="3" t="s">
        <v>75</v>
      </c>
      <c r="H8" s="2" t="s">
        <v>76</v>
      </c>
      <c r="I8" s="2" t="s">
        <v>70</v>
      </c>
      <c r="N8" t="s">
        <v>77</v>
      </c>
      <c r="O8" t="s">
        <v>78</v>
      </c>
      <c r="P8" t="s">
        <v>77</v>
      </c>
      <c r="Q8" t="s">
        <v>78</v>
      </c>
      <c r="Z8" t="s">
        <v>77</v>
      </c>
      <c r="AA8" t="s">
        <v>78</v>
      </c>
      <c r="AB8" t="s">
        <v>79</v>
      </c>
      <c r="AC8" t="s">
        <v>77</v>
      </c>
      <c r="AD8" t="s">
        <v>78</v>
      </c>
      <c r="AE8" t="s">
        <v>79</v>
      </c>
    </row>
    <row r="9" spans="1:39" hidden="1" x14ac:dyDescent="0.2">
      <c r="A9" s="1">
        <v>304385</v>
      </c>
      <c r="B9" s="1" t="s">
        <v>55</v>
      </c>
      <c r="C9" s="1" t="s">
        <v>80</v>
      </c>
      <c r="D9" s="2" t="s">
        <v>40</v>
      </c>
      <c r="E9" s="3">
        <v>44835.666666666999</v>
      </c>
      <c r="F9" s="3" t="s">
        <v>81</v>
      </c>
      <c r="G9" s="3" t="s">
        <v>82</v>
      </c>
      <c r="H9" s="2" t="s">
        <v>76</v>
      </c>
      <c r="I9" s="2" t="s">
        <v>70</v>
      </c>
      <c r="N9" t="s">
        <v>77</v>
      </c>
      <c r="O9" t="s">
        <v>83</v>
      </c>
      <c r="P9" t="s">
        <v>77</v>
      </c>
      <c r="Q9" t="s">
        <v>78</v>
      </c>
    </row>
    <row r="10" spans="1:39" hidden="1" x14ac:dyDescent="0.2">
      <c r="A10" s="17">
        <v>304092</v>
      </c>
      <c r="B10" s="17" t="s">
        <v>55</v>
      </c>
      <c r="C10" s="17" t="s">
        <v>84</v>
      </c>
      <c r="D10" s="18" t="s">
        <v>40</v>
      </c>
      <c r="E10" s="19">
        <v>44835.770833333001</v>
      </c>
      <c r="F10" s="19" t="s">
        <v>85</v>
      </c>
      <c r="G10" s="19" t="s">
        <v>86</v>
      </c>
      <c r="H10" s="18" t="s">
        <v>76</v>
      </c>
      <c r="I10" s="18" t="s">
        <v>70</v>
      </c>
      <c r="J10" s="20"/>
      <c r="K10" s="20"/>
      <c r="L10" s="20"/>
      <c r="M10" s="20"/>
      <c r="N10" s="20" t="s">
        <v>87</v>
      </c>
      <c r="O10" s="20" t="s">
        <v>88</v>
      </c>
      <c r="P10" s="20" t="s">
        <v>89</v>
      </c>
      <c r="Q10" s="20" t="s">
        <v>90</v>
      </c>
      <c r="R10" s="20" t="s">
        <v>89</v>
      </c>
      <c r="S10" s="20" t="s">
        <v>91</v>
      </c>
      <c r="T10" s="20" t="s">
        <v>92</v>
      </c>
      <c r="U10" s="20" t="s">
        <v>93</v>
      </c>
      <c r="V10" s="20" t="s">
        <v>92</v>
      </c>
      <c r="W10" s="20" t="s">
        <v>94</v>
      </c>
      <c r="X10" s="20" t="s">
        <v>92</v>
      </c>
      <c r="Y10" s="20" t="s">
        <v>95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idden="1" x14ac:dyDescent="0.2">
      <c r="A11" s="1">
        <v>304096</v>
      </c>
      <c r="B11" s="1" t="s">
        <v>55</v>
      </c>
      <c r="C11" s="1" t="s">
        <v>84</v>
      </c>
      <c r="D11" s="2" t="s">
        <v>96</v>
      </c>
      <c r="E11" s="3">
        <v>44836.5625</v>
      </c>
      <c r="F11" s="3" t="s">
        <v>85</v>
      </c>
      <c r="G11" s="3" t="s">
        <v>97</v>
      </c>
      <c r="H11" s="2" t="s">
        <v>76</v>
      </c>
      <c r="I11" s="2" t="s">
        <v>70</v>
      </c>
      <c r="K11" s="2" t="s">
        <v>98</v>
      </c>
      <c r="N11" t="s">
        <v>87</v>
      </c>
      <c r="O11" t="s">
        <v>99</v>
      </c>
      <c r="P11" t="s">
        <v>98</v>
      </c>
      <c r="Q11" t="s">
        <v>100</v>
      </c>
      <c r="R11" t="s">
        <v>98</v>
      </c>
      <c r="S11" t="s">
        <v>101</v>
      </c>
      <c r="T11" t="s">
        <v>102</v>
      </c>
      <c r="U11" t="s">
        <v>103</v>
      </c>
      <c r="V11" t="s">
        <v>102</v>
      </c>
      <c r="W11" t="s">
        <v>104</v>
      </c>
      <c r="X11" t="s">
        <v>102</v>
      </c>
      <c r="Y11" t="s">
        <v>105</v>
      </c>
    </row>
    <row r="12" spans="1:39" hidden="1" x14ac:dyDescent="0.2">
      <c r="A12" s="1">
        <v>302451</v>
      </c>
      <c r="B12" s="1" t="s">
        <v>55</v>
      </c>
      <c r="C12" s="1" t="s">
        <v>106</v>
      </c>
      <c r="D12" s="2" t="s">
        <v>57</v>
      </c>
      <c r="E12" s="3">
        <v>44839.822916666999</v>
      </c>
      <c r="F12" s="3" t="s">
        <v>107</v>
      </c>
      <c r="G12" s="3" t="s">
        <v>108</v>
      </c>
      <c r="H12" s="2" t="s">
        <v>60</v>
      </c>
      <c r="I12" s="2" t="s">
        <v>61</v>
      </c>
      <c r="J12" s="2" t="s">
        <v>62</v>
      </c>
      <c r="N12" t="s">
        <v>109</v>
      </c>
      <c r="O12" t="s">
        <v>110</v>
      </c>
    </row>
    <row r="13" spans="1:39" hidden="1" x14ac:dyDescent="0.2">
      <c r="A13" s="1">
        <v>302124</v>
      </c>
      <c r="B13" s="1" t="s">
        <v>38</v>
      </c>
      <c r="C13" s="1" t="s">
        <v>111</v>
      </c>
      <c r="D13" s="2" t="s">
        <v>57</v>
      </c>
      <c r="E13" s="3">
        <v>44839.84375</v>
      </c>
      <c r="F13" s="3" t="s">
        <v>112</v>
      </c>
      <c r="G13" s="2" t="s">
        <v>113</v>
      </c>
      <c r="H13" s="2" t="s">
        <v>114</v>
      </c>
      <c r="I13" s="2" t="s">
        <v>115</v>
      </c>
    </row>
    <row r="14" spans="1:39" hidden="1" x14ac:dyDescent="0.2">
      <c r="A14" s="13">
        <v>317329</v>
      </c>
      <c r="B14" s="14" t="s">
        <v>38</v>
      </c>
      <c r="C14" s="14" t="s">
        <v>116</v>
      </c>
      <c r="D14" s="13" t="s">
        <v>117</v>
      </c>
      <c r="E14" s="14">
        <v>44840.8125</v>
      </c>
      <c r="F14" s="14" t="s">
        <v>118</v>
      </c>
      <c r="G14" s="14" t="s">
        <v>46</v>
      </c>
      <c r="H14" s="14" t="s">
        <v>119</v>
      </c>
      <c r="I14" s="14" t="s">
        <v>44</v>
      </c>
      <c r="J14" s="2"/>
    </row>
    <row r="15" spans="1:39" hidden="1" x14ac:dyDescent="0.2">
      <c r="A15" s="1">
        <v>302921</v>
      </c>
      <c r="B15" s="1" t="s">
        <v>38</v>
      </c>
      <c r="C15" s="1" t="s">
        <v>56</v>
      </c>
      <c r="D15" s="2" t="s">
        <v>117</v>
      </c>
      <c r="E15" s="3">
        <v>44840.84375</v>
      </c>
      <c r="F15" s="3" t="s">
        <v>120</v>
      </c>
      <c r="G15" s="2" t="s">
        <v>67</v>
      </c>
      <c r="H15" s="2" t="s">
        <v>121</v>
      </c>
      <c r="I15" s="2" t="s">
        <v>122</v>
      </c>
    </row>
    <row r="16" spans="1:39" hidden="1" x14ac:dyDescent="0.2">
      <c r="A16" s="6"/>
      <c r="B16" s="6"/>
      <c r="C16" s="6"/>
      <c r="D16" s="6" t="s">
        <v>40</v>
      </c>
      <c r="E16" s="4">
        <v>44842</v>
      </c>
      <c r="F16" s="4" t="s">
        <v>123</v>
      </c>
      <c r="G16" s="4"/>
      <c r="H16" s="4"/>
      <c r="I16" s="4"/>
      <c r="J16" s="4"/>
      <c r="K16" s="4"/>
    </row>
    <row r="17" spans="1:39" hidden="1" x14ac:dyDescent="0.2">
      <c r="A17" s="6"/>
      <c r="B17" s="6"/>
      <c r="C17" s="6"/>
      <c r="D17" s="6" t="s">
        <v>40</v>
      </c>
      <c r="E17" s="4">
        <v>44842</v>
      </c>
      <c r="F17" s="4" t="s">
        <v>124</v>
      </c>
      <c r="G17" s="4"/>
      <c r="H17" s="4"/>
      <c r="I17" s="4"/>
      <c r="J17" s="4"/>
      <c r="K17" s="4"/>
    </row>
    <row r="18" spans="1:39" hidden="1" x14ac:dyDescent="0.2">
      <c r="A18" s="1">
        <v>304103</v>
      </c>
      <c r="B18" s="1" t="s">
        <v>55</v>
      </c>
      <c r="C18" s="1" t="s">
        <v>84</v>
      </c>
      <c r="D18" s="2" t="s">
        <v>40</v>
      </c>
      <c r="E18" s="3">
        <v>44842.6875</v>
      </c>
      <c r="F18" s="3" t="s">
        <v>125</v>
      </c>
      <c r="G18" s="2" t="s">
        <v>85</v>
      </c>
      <c r="H18" s="2" t="s">
        <v>126</v>
      </c>
      <c r="I18" s="2" t="s">
        <v>44</v>
      </c>
    </row>
    <row r="19" spans="1:39" hidden="1" x14ac:dyDescent="0.2">
      <c r="A19" s="1">
        <v>303491</v>
      </c>
      <c r="B19" s="1" t="s">
        <v>38</v>
      </c>
      <c r="C19" s="1" t="s">
        <v>39</v>
      </c>
      <c r="D19" s="2" t="s">
        <v>40</v>
      </c>
      <c r="E19" s="3">
        <v>44842.75</v>
      </c>
      <c r="F19" s="3" t="s">
        <v>127</v>
      </c>
      <c r="G19" s="2" t="s">
        <v>42</v>
      </c>
      <c r="H19" s="2" t="s">
        <v>128</v>
      </c>
      <c r="I19" s="2" t="s">
        <v>129</v>
      </c>
    </row>
    <row r="20" spans="1:39" hidden="1" x14ac:dyDescent="0.2">
      <c r="A20" s="1">
        <v>304112</v>
      </c>
      <c r="B20" s="1" t="s">
        <v>55</v>
      </c>
      <c r="C20" s="1" t="s">
        <v>84</v>
      </c>
      <c r="D20" s="2" t="s">
        <v>40</v>
      </c>
      <c r="E20" s="3">
        <v>44849.625</v>
      </c>
      <c r="F20" s="3" t="s">
        <v>130</v>
      </c>
      <c r="G20" s="2" t="s">
        <v>85</v>
      </c>
      <c r="H20" s="2" t="s">
        <v>131</v>
      </c>
      <c r="I20" s="2" t="s">
        <v>132</v>
      </c>
    </row>
    <row r="21" spans="1:39" hidden="1" x14ac:dyDescent="0.2">
      <c r="A21" s="1">
        <v>303365</v>
      </c>
      <c r="B21" s="1" t="s">
        <v>38</v>
      </c>
      <c r="C21" s="1" t="s">
        <v>39</v>
      </c>
      <c r="D21" s="2" t="s">
        <v>40</v>
      </c>
      <c r="E21" s="3">
        <v>44849.645833333001</v>
      </c>
      <c r="F21" s="3" t="s">
        <v>133</v>
      </c>
      <c r="G21" s="2" t="s">
        <v>46</v>
      </c>
      <c r="H21" s="2" t="s">
        <v>134</v>
      </c>
      <c r="I21" s="2" t="s">
        <v>135</v>
      </c>
    </row>
    <row r="22" spans="1:39" hidden="1" x14ac:dyDescent="0.2">
      <c r="A22" s="1">
        <v>303497</v>
      </c>
      <c r="B22" s="1" t="s">
        <v>38</v>
      </c>
      <c r="C22" s="1" t="s">
        <v>39</v>
      </c>
      <c r="D22" s="2" t="s">
        <v>40</v>
      </c>
      <c r="E22" s="3">
        <v>44849.666666666999</v>
      </c>
      <c r="F22" s="3" t="s">
        <v>136</v>
      </c>
      <c r="G22" s="2" t="s">
        <v>42</v>
      </c>
      <c r="H22" s="2" t="s">
        <v>137</v>
      </c>
      <c r="I22" s="2" t="s">
        <v>138</v>
      </c>
    </row>
    <row r="23" spans="1:39" hidden="1" x14ac:dyDescent="0.2">
      <c r="A23" s="1">
        <v>302017</v>
      </c>
      <c r="B23" s="1" t="s">
        <v>38</v>
      </c>
      <c r="C23" s="1" t="s">
        <v>139</v>
      </c>
      <c r="D23" s="2" t="s">
        <v>40</v>
      </c>
      <c r="E23" s="3">
        <v>44856.729166666999</v>
      </c>
      <c r="F23" s="3" t="s">
        <v>140</v>
      </c>
      <c r="G23" s="2" t="s">
        <v>141</v>
      </c>
      <c r="H23" s="2" t="s">
        <v>142</v>
      </c>
      <c r="I23" s="2" t="s">
        <v>143</v>
      </c>
    </row>
    <row r="24" spans="1:39" hidden="1" x14ac:dyDescent="0.2">
      <c r="A24" s="1">
        <v>303371</v>
      </c>
      <c r="B24" s="1" t="s">
        <v>38</v>
      </c>
      <c r="C24" s="1" t="s">
        <v>39</v>
      </c>
      <c r="D24" s="2" t="s">
        <v>96</v>
      </c>
      <c r="E24" s="3">
        <v>44857.541666666999</v>
      </c>
      <c r="F24" s="3" t="s">
        <v>46</v>
      </c>
      <c r="G24" s="3" t="s">
        <v>144</v>
      </c>
      <c r="H24" s="2" t="s">
        <v>76</v>
      </c>
      <c r="I24" s="2" t="s">
        <v>70</v>
      </c>
      <c r="N24" t="s">
        <v>145</v>
      </c>
      <c r="O24" t="s">
        <v>146</v>
      </c>
      <c r="P24" t="s">
        <v>145</v>
      </c>
      <c r="Q24" t="s">
        <v>147</v>
      </c>
      <c r="Z24" t="s">
        <v>148</v>
      </c>
      <c r="AA24" t="s">
        <v>149</v>
      </c>
      <c r="AB24" t="s">
        <v>150</v>
      </c>
      <c r="AC24" t="s">
        <v>148</v>
      </c>
      <c r="AD24" t="s">
        <v>151</v>
      </c>
      <c r="AE24" t="s">
        <v>150</v>
      </c>
    </row>
    <row r="25" spans="1:39" hidden="1" x14ac:dyDescent="0.2">
      <c r="A25" s="1">
        <v>304118</v>
      </c>
      <c r="B25" s="1" t="s">
        <v>55</v>
      </c>
      <c r="C25" s="1" t="s">
        <v>84</v>
      </c>
      <c r="D25" s="2" t="s">
        <v>96</v>
      </c>
      <c r="E25" s="3">
        <v>44857.645833333001</v>
      </c>
      <c r="F25" s="3" t="s">
        <v>85</v>
      </c>
      <c r="G25" s="3" t="s">
        <v>152</v>
      </c>
      <c r="H25" s="2" t="s">
        <v>76</v>
      </c>
      <c r="I25" s="2" t="s">
        <v>70</v>
      </c>
      <c r="N25" t="s">
        <v>87</v>
      </c>
      <c r="O25" t="s">
        <v>153</v>
      </c>
      <c r="P25" t="s">
        <v>98</v>
      </c>
      <c r="Q25" t="s">
        <v>154</v>
      </c>
      <c r="R25" t="s">
        <v>98</v>
      </c>
      <c r="S25" t="s">
        <v>155</v>
      </c>
      <c r="T25" t="s">
        <v>156</v>
      </c>
      <c r="U25" t="s">
        <v>157</v>
      </c>
      <c r="V25" t="s">
        <v>156</v>
      </c>
      <c r="W25" t="s">
        <v>158</v>
      </c>
      <c r="X25" t="s">
        <v>156</v>
      </c>
      <c r="Y25" t="s">
        <v>159</v>
      </c>
      <c r="Z25" t="s">
        <v>148</v>
      </c>
      <c r="AA25" t="s">
        <v>149</v>
      </c>
      <c r="AB25" t="s">
        <v>160</v>
      </c>
      <c r="AC25" t="s">
        <v>148</v>
      </c>
      <c r="AD25" t="s">
        <v>151</v>
      </c>
      <c r="AE25" t="s">
        <v>160</v>
      </c>
    </row>
    <row r="26" spans="1:39" hidden="1" x14ac:dyDescent="0.2">
      <c r="A26" s="17">
        <v>302022</v>
      </c>
      <c r="B26" s="17" t="s">
        <v>38</v>
      </c>
      <c r="C26" s="17" t="s">
        <v>139</v>
      </c>
      <c r="D26" s="18" t="s">
        <v>96</v>
      </c>
      <c r="E26" s="19">
        <v>44857.75</v>
      </c>
      <c r="F26" s="19" t="s">
        <v>141</v>
      </c>
      <c r="G26" s="19" t="s">
        <v>161</v>
      </c>
      <c r="H26" s="18" t="s">
        <v>76</v>
      </c>
      <c r="I26" s="18" t="s">
        <v>70</v>
      </c>
      <c r="J26" s="20"/>
      <c r="K26" s="20"/>
      <c r="L26" s="20" t="s">
        <v>1</v>
      </c>
      <c r="M26" s="20"/>
      <c r="N26" s="20" t="s">
        <v>87</v>
      </c>
      <c r="O26" s="20" t="s">
        <v>153</v>
      </c>
      <c r="P26" s="20" t="s">
        <v>1</v>
      </c>
      <c r="Q26" s="20" t="s">
        <v>162</v>
      </c>
      <c r="R26" s="20" t="s">
        <v>1</v>
      </c>
      <c r="S26" s="20" t="s">
        <v>162</v>
      </c>
      <c r="T26" s="20" t="s">
        <v>163</v>
      </c>
      <c r="U26" s="20" t="s">
        <v>164</v>
      </c>
      <c r="V26" s="20" t="s">
        <v>163</v>
      </c>
      <c r="W26" s="20" t="s">
        <v>165</v>
      </c>
      <c r="X26" s="20" t="s">
        <v>163</v>
      </c>
      <c r="Y26" s="20" t="s">
        <v>166</v>
      </c>
      <c r="Z26" s="20"/>
      <c r="AA26" s="20"/>
      <c r="AB26" s="20"/>
      <c r="AC26" s="20"/>
      <c r="AD26" s="20"/>
      <c r="AE26" s="20"/>
      <c r="AF26" s="20" t="s">
        <v>30</v>
      </c>
      <c r="AG26" s="20" t="s">
        <v>167</v>
      </c>
      <c r="AH26" s="20" t="s">
        <v>1</v>
      </c>
      <c r="AI26" s="20" t="s">
        <v>162</v>
      </c>
      <c r="AJ26" s="20" t="s">
        <v>1</v>
      </c>
      <c r="AK26" s="20" t="s">
        <v>162</v>
      </c>
      <c r="AL26" s="20" t="s">
        <v>1</v>
      </c>
      <c r="AM26" s="20" t="s">
        <v>162</v>
      </c>
    </row>
    <row r="27" spans="1:39" hidden="1" x14ac:dyDescent="0.2">
      <c r="A27" s="1">
        <v>302580</v>
      </c>
      <c r="B27" s="1" t="s">
        <v>55</v>
      </c>
      <c r="C27" s="1" t="s">
        <v>56</v>
      </c>
      <c r="D27" s="2" t="s">
        <v>57</v>
      </c>
      <c r="E27" s="3">
        <v>44860.822916666999</v>
      </c>
      <c r="F27" s="3" t="s">
        <v>58</v>
      </c>
      <c r="G27" s="3" t="s">
        <v>168</v>
      </c>
      <c r="H27" s="2" t="s">
        <v>60</v>
      </c>
      <c r="I27" s="2" t="s">
        <v>61</v>
      </c>
      <c r="J27" s="2" t="s">
        <v>62</v>
      </c>
      <c r="N27" t="s">
        <v>98</v>
      </c>
      <c r="O27" t="s">
        <v>169</v>
      </c>
      <c r="P27" t="s">
        <v>109</v>
      </c>
      <c r="Q27" t="s">
        <v>170</v>
      </c>
    </row>
    <row r="28" spans="1:39" hidden="1" x14ac:dyDescent="0.2">
      <c r="A28" s="1">
        <v>302239</v>
      </c>
      <c r="B28" s="1" t="s">
        <v>38</v>
      </c>
      <c r="C28" s="1" t="s">
        <v>49</v>
      </c>
      <c r="D28" s="2" t="s">
        <v>57</v>
      </c>
      <c r="E28" s="3">
        <v>44860.864583333001</v>
      </c>
      <c r="F28" s="3" t="s">
        <v>171</v>
      </c>
      <c r="G28" s="2" t="s">
        <v>52</v>
      </c>
      <c r="H28" s="2" t="s">
        <v>172</v>
      </c>
      <c r="I28" s="2" t="s">
        <v>173</v>
      </c>
    </row>
    <row r="29" spans="1:39" hidden="1" x14ac:dyDescent="0.2">
      <c r="A29" s="1">
        <v>303503</v>
      </c>
      <c r="B29" s="1" t="s">
        <v>38</v>
      </c>
      <c r="C29" s="1" t="s">
        <v>39</v>
      </c>
      <c r="D29" s="2" t="s">
        <v>117</v>
      </c>
      <c r="E29" s="3">
        <v>44861.854166666664</v>
      </c>
      <c r="F29" s="3" t="s">
        <v>42</v>
      </c>
      <c r="G29" s="3" t="s">
        <v>174</v>
      </c>
      <c r="H29" s="2" t="s">
        <v>175</v>
      </c>
      <c r="I29" s="2" t="s">
        <v>70</v>
      </c>
      <c r="K29" s="2" t="s">
        <v>145</v>
      </c>
      <c r="N29" t="s">
        <v>145</v>
      </c>
      <c r="O29" t="s">
        <v>176</v>
      </c>
      <c r="P29" t="s">
        <v>145</v>
      </c>
      <c r="Q29" t="s">
        <v>177</v>
      </c>
    </row>
    <row r="30" spans="1:39" hidden="1" x14ac:dyDescent="0.2">
      <c r="A30" s="1">
        <v>302243</v>
      </c>
      <c r="B30" s="1" t="s">
        <v>38</v>
      </c>
      <c r="C30" s="1" t="s">
        <v>49</v>
      </c>
      <c r="D30" s="2" t="s">
        <v>66</v>
      </c>
      <c r="E30" s="3">
        <v>44862.833333333001</v>
      </c>
      <c r="F30" s="3" t="s">
        <v>52</v>
      </c>
      <c r="G30" s="3" t="s">
        <v>178</v>
      </c>
      <c r="H30" s="2" t="s">
        <v>69</v>
      </c>
      <c r="I30" s="2" t="s">
        <v>70</v>
      </c>
      <c r="J30" s="2" t="s">
        <v>71</v>
      </c>
      <c r="N30" t="s">
        <v>179</v>
      </c>
      <c r="O30" t="s">
        <v>180</v>
      </c>
    </row>
    <row r="31" spans="1:39" hidden="1" x14ac:dyDescent="0.2">
      <c r="A31" s="1">
        <v>302361</v>
      </c>
      <c r="B31" s="1" t="s">
        <v>55</v>
      </c>
      <c r="C31" s="1" t="s">
        <v>181</v>
      </c>
      <c r="D31" s="2" t="s">
        <v>66</v>
      </c>
      <c r="E31" s="3">
        <v>44862.84375</v>
      </c>
      <c r="F31" s="3" t="s">
        <v>182</v>
      </c>
      <c r="G31" s="2" t="s">
        <v>183</v>
      </c>
      <c r="H31" s="2" t="s">
        <v>121</v>
      </c>
      <c r="I31" s="2" t="s">
        <v>122</v>
      </c>
    </row>
    <row r="32" spans="1:39" hidden="1" x14ac:dyDescent="0.2">
      <c r="A32" s="1">
        <v>303508</v>
      </c>
      <c r="B32" s="1" t="s">
        <v>38</v>
      </c>
      <c r="C32" s="1" t="s">
        <v>39</v>
      </c>
      <c r="D32" s="2" t="s">
        <v>40</v>
      </c>
      <c r="E32" s="3">
        <v>44863.510416666999</v>
      </c>
      <c r="F32" s="3" t="s">
        <v>140</v>
      </c>
      <c r="G32" s="2" t="s">
        <v>42</v>
      </c>
      <c r="H32" s="2" t="s">
        <v>142</v>
      </c>
      <c r="I32" s="2" t="s">
        <v>143</v>
      </c>
      <c r="K32" s="2"/>
    </row>
    <row r="33" spans="1:39" hidden="1" x14ac:dyDescent="0.2">
      <c r="A33" s="1">
        <v>302882</v>
      </c>
      <c r="B33" s="1" t="s">
        <v>38</v>
      </c>
      <c r="C33" s="1" t="s">
        <v>56</v>
      </c>
      <c r="D33" s="2" t="s">
        <v>40</v>
      </c>
      <c r="E33" s="3">
        <v>44863.5625</v>
      </c>
      <c r="F33" s="3" t="s">
        <v>184</v>
      </c>
      <c r="G33" s="3" t="s">
        <v>185</v>
      </c>
      <c r="H33" s="2" t="s">
        <v>76</v>
      </c>
      <c r="I33" s="2" t="s">
        <v>70</v>
      </c>
      <c r="J33" s="2" t="s">
        <v>186</v>
      </c>
      <c r="K33" s="2" t="s">
        <v>72</v>
      </c>
      <c r="N33" t="s">
        <v>72</v>
      </c>
      <c r="O33" t="s">
        <v>187</v>
      </c>
      <c r="P33" t="s">
        <v>72</v>
      </c>
      <c r="Q33" t="s">
        <v>188</v>
      </c>
      <c r="Z33" t="s">
        <v>189</v>
      </c>
      <c r="AA33" t="s">
        <v>190</v>
      </c>
      <c r="AB33" t="s">
        <v>191</v>
      </c>
      <c r="AC33" t="s">
        <v>189</v>
      </c>
      <c r="AD33" t="s">
        <v>192</v>
      </c>
      <c r="AE33" t="s">
        <v>191</v>
      </c>
    </row>
    <row r="34" spans="1:39" hidden="1" x14ac:dyDescent="0.2">
      <c r="A34" s="1">
        <v>302592</v>
      </c>
      <c r="B34" s="1" t="s">
        <v>55</v>
      </c>
      <c r="C34" s="1" t="s">
        <v>56</v>
      </c>
      <c r="D34" s="2" t="s">
        <v>40</v>
      </c>
      <c r="E34" s="3">
        <v>44863.5625</v>
      </c>
      <c r="F34" s="3" t="s">
        <v>58</v>
      </c>
      <c r="G34" s="3" t="s">
        <v>193</v>
      </c>
      <c r="H34" s="2" t="s">
        <v>76</v>
      </c>
      <c r="I34" s="2" t="s">
        <v>70</v>
      </c>
      <c r="J34" s="2" t="s">
        <v>186</v>
      </c>
      <c r="N34" t="s">
        <v>72</v>
      </c>
      <c r="O34" t="s">
        <v>194</v>
      </c>
      <c r="P34" t="s">
        <v>72</v>
      </c>
      <c r="Q34" t="s">
        <v>195</v>
      </c>
    </row>
    <row r="35" spans="1:39" hidden="1" x14ac:dyDescent="0.2">
      <c r="A35" s="1">
        <v>303376</v>
      </c>
      <c r="B35" s="1" t="s">
        <v>38</v>
      </c>
      <c r="C35" s="1" t="s">
        <v>39</v>
      </c>
      <c r="D35" s="2" t="s">
        <v>40</v>
      </c>
      <c r="E35" s="3">
        <v>44863.625</v>
      </c>
      <c r="F35" s="3" t="s">
        <v>196</v>
      </c>
      <c r="G35" s="2" t="s">
        <v>46</v>
      </c>
      <c r="H35" s="2" t="s">
        <v>197</v>
      </c>
      <c r="I35" s="2" t="s">
        <v>198</v>
      </c>
    </row>
    <row r="36" spans="1:39" hidden="1" x14ac:dyDescent="0.2">
      <c r="A36" s="1">
        <v>304125</v>
      </c>
      <c r="B36" s="1" t="s">
        <v>55</v>
      </c>
      <c r="C36" s="1" t="s">
        <v>84</v>
      </c>
      <c r="D36" s="2" t="s">
        <v>40</v>
      </c>
      <c r="E36" s="3">
        <v>44863.666666666999</v>
      </c>
      <c r="F36" s="3" t="s">
        <v>85</v>
      </c>
      <c r="G36" s="3" t="s">
        <v>199</v>
      </c>
      <c r="H36" s="2" t="s">
        <v>76</v>
      </c>
      <c r="I36" s="2" t="s">
        <v>70</v>
      </c>
      <c r="J36" s="2" t="s">
        <v>186</v>
      </c>
      <c r="N36" t="s">
        <v>87</v>
      </c>
      <c r="O36" t="s">
        <v>200</v>
      </c>
      <c r="P36" t="s">
        <v>201</v>
      </c>
      <c r="Q36" t="s">
        <v>202</v>
      </c>
      <c r="R36" t="s">
        <v>201</v>
      </c>
      <c r="S36" t="s">
        <v>203</v>
      </c>
      <c r="T36" t="s">
        <v>204</v>
      </c>
      <c r="U36" t="s">
        <v>205</v>
      </c>
      <c r="V36" t="s">
        <v>204</v>
      </c>
      <c r="W36" t="s">
        <v>206</v>
      </c>
      <c r="X36" t="s">
        <v>204</v>
      </c>
      <c r="Y36" t="s">
        <v>207</v>
      </c>
      <c r="Z36" t="s">
        <v>189</v>
      </c>
      <c r="AA36" t="s">
        <v>208</v>
      </c>
      <c r="AB36" t="s">
        <v>209</v>
      </c>
      <c r="AC36" t="s">
        <v>189</v>
      </c>
      <c r="AD36" t="s">
        <v>210</v>
      </c>
      <c r="AE36" t="s">
        <v>209</v>
      </c>
    </row>
    <row r="37" spans="1:39" hidden="1" x14ac:dyDescent="0.2">
      <c r="A37" s="1">
        <v>302134</v>
      </c>
      <c r="B37" s="1" t="s">
        <v>38</v>
      </c>
      <c r="C37" s="1" t="s">
        <v>111</v>
      </c>
      <c r="D37" s="2" t="s">
        <v>40</v>
      </c>
      <c r="E37" s="3">
        <v>44863.666666666999</v>
      </c>
      <c r="F37" s="3" t="s">
        <v>113</v>
      </c>
      <c r="G37" s="3" t="s">
        <v>211</v>
      </c>
      <c r="H37" s="2" t="s">
        <v>76</v>
      </c>
      <c r="I37" s="2" t="s">
        <v>70</v>
      </c>
      <c r="J37" s="2" t="s">
        <v>186</v>
      </c>
      <c r="N37" t="s">
        <v>89</v>
      </c>
      <c r="O37" t="s">
        <v>212</v>
      </c>
      <c r="P37" t="s">
        <v>89</v>
      </c>
      <c r="Q37" t="s">
        <v>213</v>
      </c>
    </row>
    <row r="38" spans="1:39" hidden="1" x14ac:dyDescent="0.2">
      <c r="A38" s="1">
        <v>302025</v>
      </c>
      <c r="B38" s="1" t="s">
        <v>38</v>
      </c>
      <c r="C38" s="1" t="s">
        <v>139</v>
      </c>
      <c r="D38" s="2" t="s">
        <v>40</v>
      </c>
      <c r="E38" s="3">
        <v>44863.6875</v>
      </c>
      <c r="F38" s="3" t="s">
        <v>214</v>
      </c>
      <c r="G38" s="2" t="s">
        <v>141</v>
      </c>
      <c r="H38" s="2" t="s">
        <v>215</v>
      </c>
      <c r="I38" s="2" t="s">
        <v>216</v>
      </c>
    </row>
    <row r="39" spans="1:39" hidden="1" x14ac:dyDescent="0.2">
      <c r="A39" s="1">
        <v>304389</v>
      </c>
      <c r="B39" s="1" t="s">
        <v>55</v>
      </c>
      <c r="C39" s="1" t="s">
        <v>80</v>
      </c>
      <c r="D39" s="2" t="s">
        <v>40</v>
      </c>
      <c r="E39" s="3">
        <v>44863.729166666999</v>
      </c>
      <c r="F39" s="3" t="s">
        <v>217</v>
      </c>
      <c r="G39" s="2" t="s">
        <v>81</v>
      </c>
      <c r="H39" s="2" t="s">
        <v>218</v>
      </c>
      <c r="I39" s="2" t="s">
        <v>44</v>
      </c>
    </row>
    <row r="40" spans="1:39" hidden="1" x14ac:dyDescent="0.2">
      <c r="A40" s="1">
        <v>302913</v>
      </c>
      <c r="B40" s="1" t="s">
        <v>38</v>
      </c>
      <c r="C40" s="1" t="s">
        <v>56</v>
      </c>
      <c r="D40" s="2" t="s">
        <v>40</v>
      </c>
      <c r="E40" s="3">
        <v>44863.729166666999</v>
      </c>
      <c r="F40" s="3" t="s">
        <v>219</v>
      </c>
      <c r="G40" s="2" t="s">
        <v>67</v>
      </c>
      <c r="H40" s="2" t="s">
        <v>218</v>
      </c>
      <c r="I40" s="2" t="s">
        <v>44</v>
      </c>
    </row>
    <row r="41" spans="1:39" hidden="1" x14ac:dyDescent="0.2">
      <c r="A41" s="17">
        <v>302992</v>
      </c>
      <c r="B41" s="17" t="s">
        <v>38</v>
      </c>
      <c r="C41" s="17" t="s">
        <v>181</v>
      </c>
      <c r="D41" s="18" t="s">
        <v>40</v>
      </c>
      <c r="E41" s="19">
        <v>44863.770833333001</v>
      </c>
      <c r="F41" s="19" t="s">
        <v>220</v>
      </c>
      <c r="G41" s="19" t="s">
        <v>221</v>
      </c>
      <c r="H41" s="18" t="s">
        <v>76</v>
      </c>
      <c r="I41" s="18" t="s">
        <v>70</v>
      </c>
      <c r="J41" s="20" t="s">
        <v>222</v>
      </c>
      <c r="K41" s="20"/>
      <c r="L41" s="20"/>
      <c r="M41" s="20"/>
      <c r="N41" s="20" t="s">
        <v>179</v>
      </c>
      <c r="O41" s="20" t="s">
        <v>223</v>
      </c>
      <c r="P41" s="20" t="s">
        <v>179</v>
      </c>
      <c r="Q41" s="20" t="s">
        <v>224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hidden="1" x14ac:dyDescent="0.2">
      <c r="A42" s="6"/>
      <c r="B42" s="6"/>
      <c r="C42" s="6"/>
      <c r="D42" s="6" t="s">
        <v>96</v>
      </c>
      <c r="E42" s="4">
        <v>44864</v>
      </c>
      <c r="F42" s="4" t="s">
        <v>225</v>
      </c>
      <c r="G42" s="4" t="s">
        <v>226</v>
      </c>
      <c r="H42" s="4" t="s">
        <v>61</v>
      </c>
      <c r="I42" s="4"/>
      <c r="J42" s="4"/>
      <c r="K42" s="4" t="s">
        <v>227</v>
      </c>
      <c r="Z42" s="3" t="s">
        <v>26</v>
      </c>
      <c r="AC42" s="3" t="s">
        <v>28</v>
      </c>
    </row>
    <row r="43" spans="1:39" hidden="1" x14ac:dyDescent="0.2">
      <c r="A43" s="13"/>
      <c r="B43" s="14"/>
      <c r="C43" s="14"/>
      <c r="D43" s="44" t="s">
        <v>228</v>
      </c>
      <c r="E43" s="45">
        <v>44864.708333333336</v>
      </c>
      <c r="F43" s="45" t="s">
        <v>229</v>
      </c>
      <c r="G43" s="45" t="s">
        <v>46</v>
      </c>
      <c r="H43" s="45" t="s">
        <v>230</v>
      </c>
      <c r="I43" s="14" t="s">
        <v>70</v>
      </c>
      <c r="J43" s="2"/>
      <c r="N43" t="s">
        <v>201</v>
      </c>
      <c r="O43" t="s">
        <v>231</v>
      </c>
      <c r="P43" s="35" t="s">
        <v>201</v>
      </c>
      <c r="Q43" s="35" t="s">
        <v>232</v>
      </c>
    </row>
    <row r="44" spans="1:39" hidden="1" x14ac:dyDescent="0.2">
      <c r="A44" s="1">
        <v>302463</v>
      </c>
      <c r="B44" s="1" t="s">
        <v>55</v>
      </c>
      <c r="C44" s="1" t="s">
        <v>106</v>
      </c>
      <c r="D44" s="2" t="s">
        <v>57</v>
      </c>
      <c r="E44" s="3">
        <v>44867.822916666999</v>
      </c>
      <c r="F44" s="3" t="s">
        <v>107</v>
      </c>
      <c r="G44" s="3" t="s">
        <v>233</v>
      </c>
      <c r="H44" s="2" t="s">
        <v>60</v>
      </c>
      <c r="I44" s="2" t="s">
        <v>61</v>
      </c>
      <c r="J44" s="2" t="s">
        <v>62</v>
      </c>
      <c r="N44" t="s">
        <v>109</v>
      </c>
      <c r="O44" t="s">
        <v>234</v>
      </c>
    </row>
    <row r="45" spans="1:39" hidden="1" x14ac:dyDescent="0.2">
      <c r="A45" s="1">
        <v>302252</v>
      </c>
      <c r="B45" s="1" t="s">
        <v>38</v>
      </c>
      <c r="C45" s="1" t="s">
        <v>49</v>
      </c>
      <c r="D45" s="2" t="s">
        <v>57</v>
      </c>
      <c r="E45" s="3">
        <v>44867.833333333001</v>
      </c>
      <c r="F45" s="3" t="s">
        <v>59</v>
      </c>
      <c r="G45" s="2" t="s">
        <v>52</v>
      </c>
      <c r="H45" s="2" t="s">
        <v>235</v>
      </c>
      <c r="I45" s="2" t="s">
        <v>70</v>
      </c>
    </row>
    <row r="46" spans="1:39" hidden="1" x14ac:dyDescent="0.2">
      <c r="A46" s="1">
        <v>302600</v>
      </c>
      <c r="B46" s="1" t="s">
        <v>55</v>
      </c>
      <c r="C46" s="1" t="s">
        <v>56</v>
      </c>
      <c r="D46" s="2" t="s">
        <v>66</v>
      </c>
      <c r="E46" s="3">
        <v>44869.854166666999</v>
      </c>
      <c r="F46" s="3" t="s">
        <v>236</v>
      </c>
      <c r="G46" s="2" t="s">
        <v>58</v>
      </c>
      <c r="H46" s="2" t="s">
        <v>237</v>
      </c>
      <c r="I46" s="2" t="s">
        <v>238</v>
      </c>
    </row>
    <row r="47" spans="1:39" hidden="1" x14ac:dyDescent="0.2">
      <c r="A47" s="17">
        <v>303513</v>
      </c>
      <c r="B47" s="17" t="s">
        <v>38</v>
      </c>
      <c r="C47" s="17" t="s">
        <v>39</v>
      </c>
      <c r="D47" s="18" t="s">
        <v>40</v>
      </c>
      <c r="E47" s="19">
        <v>44870.541666666999</v>
      </c>
      <c r="F47" s="19" t="s">
        <v>42</v>
      </c>
      <c r="G47" s="19" t="s">
        <v>239</v>
      </c>
      <c r="H47" s="18" t="s">
        <v>175</v>
      </c>
      <c r="I47" s="18" t="s">
        <v>70</v>
      </c>
      <c r="J47" s="20"/>
      <c r="K47" s="20"/>
      <c r="L47" s="20"/>
      <c r="M47" s="20"/>
      <c r="N47" s="20" t="s">
        <v>98</v>
      </c>
      <c r="O47" s="20" t="s">
        <v>240</v>
      </c>
      <c r="P47" s="20" t="s">
        <v>98</v>
      </c>
      <c r="Q47" s="20" t="s">
        <v>241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hidden="1" x14ac:dyDescent="0.2">
      <c r="A48" s="1">
        <v>302146</v>
      </c>
      <c r="B48" s="1" t="s">
        <v>38</v>
      </c>
      <c r="C48" s="1" t="s">
        <v>111</v>
      </c>
      <c r="D48" s="2" t="s">
        <v>96</v>
      </c>
      <c r="E48" s="3">
        <v>44871.541666666999</v>
      </c>
      <c r="F48" s="3" t="s">
        <v>113</v>
      </c>
      <c r="G48" s="3" t="s">
        <v>242</v>
      </c>
      <c r="H48" s="2" t="s">
        <v>76</v>
      </c>
      <c r="I48" s="2" t="s">
        <v>70</v>
      </c>
      <c r="J48" s="2" t="s">
        <v>179</v>
      </c>
      <c r="K48" s="2" t="s">
        <v>109</v>
      </c>
      <c r="N48" t="s">
        <v>109</v>
      </c>
      <c r="O48" t="s">
        <v>243</v>
      </c>
      <c r="P48" t="s">
        <v>109</v>
      </c>
      <c r="Q48" t="s">
        <v>244</v>
      </c>
      <c r="Z48" t="s">
        <v>245</v>
      </c>
      <c r="AA48" t="s">
        <v>99</v>
      </c>
      <c r="AB48" t="s">
        <v>246</v>
      </c>
      <c r="AC48" t="s">
        <v>245</v>
      </c>
      <c r="AD48" t="s">
        <v>99</v>
      </c>
      <c r="AE48" t="s">
        <v>246</v>
      </c>
    </row>
    <row r="49" spans="1:39" hidden="1" x14ac:dyDescent="0.2">
      <c r="A49" s="1">
        <v>304393</v>
      </c>
      <c r="B49" s="1" t="s">
        <v>55</v>
      </c>
      <c r="C49" s="1" t="s">
        <v>80</v>
      </c>
      <c r="D49" s="2" t="s">
        <v>96</v>
      </c>
      <c r="E49" s="3">
        <v>44871.541666666999</v>
      </c>
      <c r="F49" s="3" t="s">
        <v>81</v>
      </c>
      <c r="G49" s="3" t="s">
        <v>247</v>
      </c>
      <c r="H49" s="2" t="s">
        <v>76</v>
      </c>
      <c r="I49" s="2" t="s">
        <v>70</v>
      </c>
      <c r="J49" s="2" t="s">
        <v>179</v>
      </c>
      <c r="N49" t="s">
        <v>109</v>
      </c>
      <c r="O49" t="s">
        <v>248</v>
      </c>
      <c r="P49" t="s">
        <v>109</v>
      </c>
      <c r="Q49" t="s">
        <v>232</v>
      </c>
    </row>
    <row r="50" spans="1:39" hidden="1" x14ac:dyDescent="0.2">
      <c r="A50" s="1">
        <v>303381</v>
      </c>
      <c r="B50" s="1" t="s">
        <v>38</v>
      </c>
      <c r="C50" s="1" t="s">
        <v>39</v>
      </c>
      <c r="D50" s="2" t="s">
        <v>96</v>
      </c>
      <c r="E50" s="3">
        <v>44871.645833333001</v>
      </c>
      <c r="F50" s="3" t="s">
        <v>46</v>
      </c>
      <c r="G50" s="3" t="s">
        <v>249</v>
      </c>
      <c r="H50" s="2" t="s">
        <v>76</v>
      </c>
      <c r="I50" s="2" t="s">
        <v>70</v>
      </c>
      <c r="J50" s="2" t="s">
        <v>179</v>
      </c>
      <c r="N50" t="s">
        <v>250</v>
      </c>
      <c r="O50" t="s">
        <v>251</v>
      </c>
      <c r="P50" t="s">
        <v>89</v>
      </c>
      <c r="Q50" t="s">
        <v>252</v>
      </c>
      <c r="Z50" t="s">
        <v>245</v>
      </c>
      <c r="AA50" t="s">
        <v>99</v>
      </c>
      <c r="AB50" t="s">
        <v>160</v>
      </c>
      <c r="AC50" t="s">
        <v>245</v>
      </c>
      <c r="AD50" t="s">
        <v>99</v>
      </c>
      <c r="AE50" t="s">
        <v>160</v>
      </c>
    </row>
    <row r="51" spans="1:39" hidden="1" x14ac:dyDescent="0.2">
      <c r="A51" s="1">
        <v>304129</v>
      </c>
      <c r="B51" s="1" t="s">
        <v>55</v>
      </c>
      <c r="C51" s="1" t="s">
        <v>84</v>
      </c>
      <c r="D51" s="2" t="s">
        <v>96</v>
      </c>
      <c r="E51" s="3">
        <v>44871.729166666999</v>
      </c>
      <c r="F51" s="3" t="s">
        <v>253</v>
      </c>
      <c r="G51" s="2" t="s">
        <v>85</v>
      </c>
      <c r="H51" s="2" t="s">
        <v>254</v>
      </c>
      <c r="I51" s="2" t="s">
        <v>255</v>
      </c>
    </row>
    <row r="52" spans="1:39" hidden="1" x14ac:dyDescent="0.2">
      <c r="A52" s="17">
        <v>302028</v>
      </c>
      <c r="B52" s="17" t="s">
        <v>38</v>
      </c>
      <c r="C52" s="17" t="s">
        <v>139</v>
      </c>
      <c r="D52" s="18" t="s">
        <v>96</v>
      </c>
      <c r="E52" s="19">
        <v>44871.75</v>
      </c>
      <c r="F52" s="19" t="s">
        <v>141</v>
      </c>
      <c r="G52" s="19" t="s">
        <v>256</v>
      </c>
      <c r="H52" s="18" t="s">
        <v>76</v>
      </c>
      <c r="I52" s="18" t="s">
        <v>70</v>
      </c>
      <c r="J52" s="20" t="s">
        <v>179</v>
      </c>
      <c r="K52" s="20"/>
      <c r="L52" s="20" t="s">
        <v>1</v>
      </c>
      <c r="M52" s="20"/>
      <c r="N52" s="20" t="s">
        <v>87</v>
      </c>
      <c r="O52" s="20" t="s">
        <v>99</v>
      </c>
      <c r="P52" s="20" t="str">
        <f>+L52</f>
        <v>D1</v>
      </c>
      <c r="Q52" s="20" t="s">
        <v>162</v>
      </c>
      <c r="R52" s="20" t="str">
        <f>+P52</f>
        <v>D1</v>
      </c>
      <c r="S52" s="20" t="s">
        <v>162</v>
      </c>
      <c r="T52" s="20" t="s">
        <v>257</v>
      </c>
      <c r="U52" s="20" t="s">
        <v>258</v>
      </c>
      <c r="V52" s="20" t="s">
        <v>257</v>
      </c>
      <c r="W52" s="20" t="s">
        <v>259</v>
      </c>
      <c r="X52" s="20" t="s">
        <v>257</v>
      </c>
      <c r="Y52" s="20" t="s">
        <v>260</v>
      </c>
      <c r="Z52" s="20"/>
      <c r="AA52" s="20"/>
      <c r="AB52" s="20"/>
      <c r="AC52" s="20"/>
      <c r="AD52" s="20"/>
      <c r="AE52" s="20"/>
      <c r="AF52" s="30" t="s">
        <v>30</v>
      </c>
      <c r="AG52" s="30" t="s">
        <v>261</v>
      </c>
      <c r="AH52" s="20" t="str">
        <f>+R52</f>
        <v>D1</v>
      </c>
      <c r="AI52" s="20" t="s">
        <v>162</v>
      </c>
      <c r="AJ52" s="20" t="str">
        <f>+AH52</f>
        <v>D1</v>
      </c>
      <c r="AK52" s="20" t="s">
        <v>162</v>
      </c>
      <c r="AL52" s="20" t="str">
        <f>+AJ52</f>
        <v>D1</v>
      </c>
      <c r="AM52" s="20" t="s">
        <v>162</v>
      </c>
    </row>
    <row r="53" spans="1:39" hidden="1" x14ac:dyDescent="0.2">
      <c r="A53" s="13"/>
      <c r="B53" s="14"/>
      <c r="C53" s="14"/>
      <c r="D53" s="44" t="s">
        <v>50</v>
      </c>
      <c r="E53" s="45">
        <v>44873</v>
      </c>
      <c r="F53" s="45" t="s">
        <v>46</v>
      </c>
      <c r="G53" s="45" t="s">
        <v>262</v>
      </c>
      <c r="H53" s="45" t="s">
        <v>175</v>
      </c>
      <c r="I53" s="14" t="s">
        <v>70</v>
      </c>
      <c r="J53" s="2"/>
      <c r="N53" s="35" t="s">
        <v>109</v>
      </c>
      <c r="O53" s="35" t="s">
        <v>263</v>
      </c>
      <c r="P53" s="35" t="s">
        <v>109</v>
      </c>
      <c r="Q53" s="35" t="s">
        <v>244</v>
      </c>
    </row>
    <row r="54" spans="1:39" hidden="1" x14ac:dyDescent="0.2">
      <c r="A54" s="1">
        <v>302234</v>
      </c>
      <c r="B54" s="1" t="s">
        <v>38</v>
      </c>
      <c r="C54" s="1" t="s">
        <v>49</v>
      </c>
      <c r="D54" s="2" t="s">
        <v>57</v>
      </c>
      <c r="E54" s="3">
        <v>44874.822916666999</v>
      </c>
      <c r="F54" s="3" t="s">
        <v>52</v>
      </c>
      <c r="G54" s="3" t="s">
        <v>264</v>
      </c>
      <c r="H54" s="2" t="s">
        <v>60</v>
      </c>
      <c r="I54" s="2" t="s">
        <v>61</v>
      </c>
      <c r="J54" s="2" t="s">
        <v>62</v>
      </c>
      <c r="N54" t="s">
        <v>201</v>
      </c>
      <c r="O54" t="s">
        <v>231</v>
      </c>
    </row>
    <row r="55" spans="1:39" hidden="1" x14ac:dyDescent="0.2">
      <c r="A55" s="1">
        <v>302833</v>
      </c>
      <c r="B55" s="1" t="s">
        <v>38</v>
      </c>
      <c r="C55" s="1" t="s">
        <v>56</v>
      </c>
      <c r="D55" s="2" t="s">
        <v>57</v>
      </c>
      <c r="E55" s="3">
        <v>44874.864583333001</v>
      </c>
      <c r="F55" s="3" t="s">
        <v>265</v>
      </c>
      <c r="G55" s="2" t="s">
        <v>184</v>
      </c>
      <c r="H55" s="2" t="s">
        <v>266</v>
      </c>
      <c r="I55" s="2" t="s">
        <v>267</v>
      </c>
    </row>
    <row r="56" spans="1:39" hidden="1" x14ac:dyDescent="0.2">
      <c r="A56" s="1">
        <v>302455</v>
      </c>
      <c r="B56" s="1" t="s">
        <v>55</v>
      </c>
      <c r="C56" s="1" t="s">
        <v>106</v>
      </c>
      <c r="D56" s="2" t="s">
        <v>117</v>
      </c>
      <c r="E56" s="3">
        <v>44875.854166666999</v>
      </c>
      <c r="F56" s="3" t="s">
        <v>268</v>
      </c>
      <c r="G56" s="2" t="s">
        <v>107</v>
      </c>
      <c r="H56" s="2" t="s">
        <v>269</v>
      </c>
      <c r="I56" s="2" t="s">
        <v>270</v>
      </c>
    </row>
    <row r="57" spans="1:39" hidden="1" x14ac:dyDescent="0.2">
      <c r="A57" s="1">
        <v>302976</v>
      </c>
      <c r="B57" s="1" t="s">
        <v>38</v>
      </c>
      <c r="C57" s="1" t="s">
        <v>181</v>
      </c>
      <c r="D57" s="2" t="s">
        <v>117</v>
      </c>
      <c r="E57" s="3">
        <v>44875.854166666999</v>
      </c>
      <c r="F57" s="3" t="s">
        <v>271</v>
      </c>
      <c r="G57" s="2" t="s">
        <v>220</v>
      </c>
      <c r="H57" s="2" t="s">
        <v>272</v>
      </c>
      <c r="I57" s="2" t="s">
        <v>273</v>
      </c>
    </row>
    <row r="58" spans="1:39" hidden="1" x14ac:dyDescent="0.2">
      <c r="A58" s="1">
        <v>302035</v>
      </c>
      <c r="B58" s="1" t="s">
        <v>38</v>
      </c>
      <c r="C58" s="1" t="s">
        <v>139</v>
      </c>
      <c r="D58" s="2" t="s">
        <v>66</v>
      </c>
      <c r="E58" s="3">
        <v>44876.8125</v>
      </c>
      <c r="F58" s="3" t="s">
        <v>274</v>
      </c>
      <c r="G58" s="2" t="s">
        <v>141</v>
      </c>
      <c r="H58" s="2" t="s">
        <v>275</v>
      </c>
      <c r="I58" s="2" t="s">
        <v>48</v>
      </c>
    </row>
    <row r="59" spans="1:39" hidden="1" x14ac:dyDescent="0.2">
      <c r="A59" s="1">
        <v>302139</v>
      </c>
      <c r="B59" s="1" t="s">
        <v>38</v>
      </c>
      <c r="C59" s="1" t="s">
        <v>111</v>
      </c>
      <c r="D59" s="2" t="s">
        <v>66</v>
      </c>
      <c r="E59" s="3">
        <v>44876.822916666999</v>
      </c>
      <c r="F59" s="3" t="s">
        <v>276</v>
      </c>
      <c r="G59" s="2" t="s">
        <v>113</v>
      </c>
      <c r="H59" s="2" t="s">
        <v>277</v>
      </c>
      <c r="I59" s="2" t="s">
        <v>44</v>
      </c>
    </row>
    <row r="60" spans="1:39" hidden="1" x14ac:dyDescent="0.2">
      <c r="A60" s="1">
        <v>302632</v>
      </c>
      <c r="B60" s="1" t="s">
        <v>55</v>
      </c>
      <c r="C60" s="1" t="s">
        <v>56</v>
      </c>
      <c r="D60" s="2" t="s">
        <v>66</v>
      </c>
      <c r="E60" s="3">
        <v>44876.833333333001</v>
      </c>
      <c r="F60" s="3" t="s">
        <v>58</v>
      </c>
      <c r="G60" s="3" t="s">
        <v>278</v>
      </c>
      <c r="H60" s="2" t="s">
        <v>69</v>
      </c>
      <c r="I60" s="2" t="s">
        <v>70</v>
      </c>
      <c r="J60" s="2" t="s">
        <v>71</v>
      </c>
      <c r="N60" t="s">
        <v>72</v>
      </c>
      <c r="O60" t="s">
        <v>279</v>
      </c>
      <c r="P60" t="s">
        <v>72</v>
      </c>
      <c r="Q60" t="s">
        <v>280</v>
      </c>
    </row>
    <row r="61" spans="1:39" hidden="1" x14ac:dyDescent="0.2">
      <c r="A61" s="1">
        <v>302935</v>
      </c>
      <c r="B61" s="1" t="s">
        <v>38</v>
      </c>
      <c r="C61" s="1" t="s">
        <v>56</v>
      </c>
      <c r="D61" s="2" t="s">
        <v>40</v>
      </c>
      <c r="E61" s="3">
        <v>44877.541666666999</v>
      </c>
      <c r="F61" s="3" t="s">
        <v>281</v>
      </c>
      <c r="G61" s="2" t="s">
        <v>67</v>
      </c>
      <c r="H61" s="2" t="s">
        <v>282</v>
      </c>
      <c r="I61" s="2" t="s">
        <v>283</v>
      </c>
    </row>
    <row r="62" spans="1:39" hidden="1" x14ac:dyDescent="0.2">
      <c r="A62" s="1">
        <v>303389</v>
      </c>
      <c r="B62" s="1" t="s">
        <v>38</v>
      </c>
      <c r="C62" s="1" t="s">
        <v>39</v>
      </c>
      <c r="D62" s="2" t="s">
        <v>40</v>
      </c>
      <c r="E62" s="3">
        <v>44877.541666666999</v>
      </c>
      <c r="F62" s="3" t="s">
        <v>284</v>
      </c>
      <c r="G62" s="2" t="s">
        <v>46</v>
      </c>
      <c r="H62" s="2" t="s">
        <v>285</v>
      </c>
      <c r="I62" s="2" t="s">
        <v>286</v>
      </c>
    </row>
    <row r="63" spans="1:39" hidden="1" x14ac:dyDescent="0.2">
      <c r="A63" s="1">
        <v>303521</v>
      </c>
      <c r="B63" s="1" t="s">
        <v>38</v>
      </c>
      <c r="C63" s="1" t="s">
        <v>39</v>
      </c>
      <c r="D63" s="2" t="s">
        <v>40</v>
      </c>
      <c r="E63" s="3">
        <v>44877.666666666999</v>
      </c>
      <c r="F63" s="3" t="s">
        <v>287</v>
      </c>
      <c r="G63" s="2" t="s">
        <v>42</v>
      </c>
      <c r="H63" s="2" t="s">
        <v>288</v>
      </c>
      <c r="I63" s="2" t="s">
        <v>289</v>
      </c>
    </row>
    <row r="64" spans="1:39" hidden="1" x14ac:dyDescent="0.2">
      <c r="A64" s="1">
        <v>302395</v>
      </c>
      <c r="B64" s="1" t="s">
        <v>55</v>
      </c>
      <c r="C64" s="1" t="s">
        <v>181</v>
      </c>
      <c r="D64" s="2" t="s">
        <v>40</v>
      </c>
      <c r="E64" s="3">
        <v>44877.6875</v>
      </c>
      <c r="F64" s="3" t="s">
        <v>290</v>
      </c>
      <c r="G64" s="2" t="s">
        <v>183</v>
      </c>
      <c r="H64" s="2" t="s">
        <v>126</v>
      </c>
      <c r="I64" s="2" t="s">
        <v>44</v>
      </c>
    </row>
    <row r="65" spans="1:39" hidden="1" x14ac:dyDescent="0.2">
      <c r="A65" s="1">
        <v>304132</v>
      </c>
      <c r="B65" s="1" t="s">
        <v>55</v>
      </c>
      <c r="C65" s="1" t="s">
        <v>84</v>
      </c>
      <c r="D65" s="2" t="s">
        <v>40</v>
      </c>
      <c r="E65" s="3">
        <v>44877.708333333001</v>
      </c>
      <c r="F65" s="3" t="s">
        <v>291</v>
      </c>
      <c r="G65" s="2" t="s">
        <v>85</v>
      </c>
      <c r="H65" s="2" t="s">
        <v>292</v>
      </c>
      <c r="I65" s="2" t="s">
        <v>293</v>
      </c>
    </row>
    <row r="66" spans="1:39" hidden="1" x14ac:dyDescent="0.2">
      <c r="A66" s="1">
        <v>302987</v>
      </c>
      <c r="B66" s="1" t="s">
        <v>38</v>
      </c>
      <c r="C66" s="1" t="s">
        <v>181</v>
      </c>
      <c r="D66" s="2" t="s">
        <v>40</v>
      </c>
      <c r="E66" s="3">
        <v>44877.791666666999</v>
      </c>
      <c r="F66" s="3" t="s">
        <v>294</v>
      </c>
      <c r="G66" s="2" t="s">
        <v>220</v>
      </c>
      <c r="H66" s="2" t="s">
        <v>126</v>
      </c>
      <c r="I66" s="2" t="s">
        <v>44</v>
      </c>
    </row>
    <row r="67" spans="1:39" hidden="1" x14ac:dyDescent="0.2">
      <c r="A67" s="6"/>
      <c r="B67" s="6"/>
      <c r="C67" s="6"/>
      <c r="D67" s="6" t="s">
        <v>96</v>
      </c>
      <c r="E67" s="4">
        <v>44878</v>
      </c>
      <c r="F67" s="4" t="s">
        <v>295</v>
      </c>
      <c r="G67" s="4" t="s">
        <v>296</v>
      </c>
      <c r="H67" s="4" t="s">
        <v>76</v>
      </c>
      <c r="I67" s="4"/>
      <c r="J67" s="4"/>
      <c r="K67" s="4" t="s">
        <v>98</v>
      </c>
      <c r="Z67" s="3" t="s">
        <v>98</v>
      </c>
      <c r="AA67" t="s">
        <v>297</v>
      </c>
      <c r="AC67" s="3" t="s">
        <v>98</v>
      </c>
      <c r="AD67" t="s">
        <v>169</v>
      </c>
    </row>
    <row r="68" spans="1:39" hidden="1" x14ac:dyDescent="0.2">
      <c r="A68" s="1">
        <v>302856</v>
      </c>
      <c r="B68" s="1" t="s">
        <v>38</v>
      </c>
      <c r="C68" s="1" t="s">
        <v>56</v>
      </c>
      <c r="D68" s="2" t="s">
        <v>57</v>
      </c>
      <c r="E68" s="3">
        <v>44881.822916666999</v>
      </c>
      <c r="F68" s="3" t="s">
        <v>184</v>
      </c>
      <c r="G68" s="3" t="s">
        <v>298</v>
      </c>
      <c r="H68" s="2" t="s">
        <v>60</v>
      </c>
      <c r="I68" s="2" t="s">
        <v>61</v>
      </c>
      <c r="J68" s="2" t="s">
        <v>62</v>
      </c>
      <c r="N68" t="s">
        <v>109</v>
      </c>
      <c r="O68" t="s">
        <v>110</v>
      </c>
      <c r="P68" t="s">
        <v>109</v>
      </c>
      <c r="Q68" t="s">
        <v>170</v>
      </c>
    </row>
    <row r="69" spans="1:39" hidden="1" x14ac:dyDescent="0.2">
      <c r="A69" s="1">
        <v>302931</v>
      </c>
      <c r="B69" s="1" t="s">
        <v>38</v>
      </c>
      <c r="C69" s="1" t="s">
        <v>56</v>
      </c>
      <c r="D69" s="2" t="s">
        <v>57</v>
      </c>
      <c r="E69" s="3">
        <v>44881.854166666999</v>
      </c>
      <c r="F69" s="3" t="s">
        <v>67</v>
      </c>
      <c r="G69" s="3" t="s">
        <v>118</v>
      </c>
      <c r="H69" s="2" t="s">
        <v>69</v>
      </c>
      <c r="I69" s="2" t="s">
        <v>70</v>
      </c>
      <c r="J69" s="2" t="s">
        <v>62</v>
      </c>
      <c r="N69" t="s">
        <v>109</v>
      </c>
      <c r="O69" t="s">
        <v>234</v>
      </c>
      <c r="P69" t="s">
        <v>109</v>
      </c>
      <c r="Q69" t="s">
        <v>299</v>
      </c>
    </row>
    <row r="70" spans="1:39" hidden="1" x14ac:dyDescent="0.2">
      <c r="A70" s="1">
        <v>302257</v>
      </c>
      <c r="B70" s="1" t="s">
        <v>38</v>
      </c>
      <c r="C70" s="1" t="s">
        <v>49</v>
      </c>
      <c r="D70" s="2" t="s">
        <v>117</v>
      </c>
      <c r="E70" s="3">
        <v>44882.84375</v>
      </c>
      <c r="F70" s="3" t="s">
        <v>300</v>
      </c>
      <c r="G70" s="2" t="s">
        <v>52</v>
      </c>
      <c r="H70" s="2" t="s">
        <v>301</v>
      </c>
      <c r="I70" s="2" t="s">
        <v>302</v>
      </c>
    </row>
    <row r="71" spans="1:39" hidden="1" x14ac:dyDescent="0.2">
      <c r="A71" s="1">
        <v>302384</v>
      </c>
      <c r="B71" s="1" t="s">
        <v>55</v>
      </c>
      <c r="C71" s="1" t="s">
        <v>181</v>
      </c>
      <c r="D71" s="2" t="s">
        <v>66</v>
      </c>
      <c r="E71" s="3">
        <v>44883.833333333001</v>
      </c>
      <c r="F71" s="3" t="s">
        <v>183</v>
      </c>
      <c r="G71" s="3" t="s">
        <v>303</v>
      </c>
      <c r="H71" s="2" t="s">
        <v>69</v>
      </c>
      <c r="I71" s="2" t="s">
        <v>70</v>
      </c>
      <c r="J71" s="2" t="s">
        <v>71</v>
      </c>
      <c r="N71" t="s">
        <v>72</v>
      </c>
      <c r="O71" t="s">
        <v>304</v>
      </c>
      <c r="P71" t="s">
        <v>72</v>
      </c>
      <c r="Q71" t="s">
        <v>194</v>
      </c>
    </row>
    <row r="72" spans="1:39" hidden="1" x14ac:dyDescent="0.2">
      <c r="A72" s="6"/>
      <c r="B72" s="6"/>
      <c r="C72" s="6"/>
      <c r="D72" s="6" t="s">
        <v>40</v>
      </c>
      <c r="E72" s="4">
        <v>44884</v>
      </c>
      <c r="F72" s="4" t="s">
        <v>305</v>
      </c>
      <c r="G72" s="4"/>
      <c r="H72" s="4"/>
      <c r="I72" s="4"/>
      <c r="J72" s="2"/>
    </row>
    <row r="73" spans="1:39" hidden="1" x14ac:dyDescent="0.2">
      <c r="A73" s="1">
        <v>303525</v>
      </c>
      <c r="B73" s="1" t="s">
        <v>38</v>
      </c>
      <c r="C73" s="1" t="s">
        <v>39</v>
      </c>
      <c r="D73" s="2" t="s">
        <v>40</v>
      </c>
      <c r="E73" s="3">
        <v>44884.5625</v>
      </c>
      <c r="F73" s="3" t="s">
        <v>42</v>
      </c>
      <c r="G73" s="3" t="s">
        <v>306</v>
      </c>
      <c r="H73" s="2" t="s">
        <v>76</v>
      </c>
      <c r="I73" s="2" t="s">
        <v>70</v>
      </c>
      <c r="K73" s="2" t="s">
        <v>63</v>
      </c>
      <c r="N73" t="s">
        <v>63</v>
      </c>
      <c r="O73" t="s">
        <v>279</v>
      </c>
      <c r="P73" t="s">
        <v>63</v>
      </c>
      <c r="Q73" s="34" t="s">
        <v>307</v>
      </c>
      <c r="Z73" t="s">
        <v>148</v>
      </c>
      <c r="AA73" t="s">
        <v>308</v>
      </c>
      <c r="AB73" t="s">
        <v>191</v>
      </c>
      <c r="AC73" t="s">
        <v>148</v>
      </c>
      <c r="AD73" t="s">
        <v>309</v>
      </c>
      <c r="AE73" t="s">
        <v>191</v>
      </c>
    </row>
    <row r="74" spans="1:39" hidden="1" x14ac:dyDescent="0.2">
      <c r="A74" s="1">
        <v>303393</v>
      </c>
      <c r="B74" s="1" t="s">
        <v>38</v>
      </c>
      <c r="C74" s="1" t="s">
        <v>39</v>
      </c>
      <c r="D74" s="2" t="s">
        <v>40</v>
      </c>
      <c r="E74" s="3">
        <v>44884.5625</v>
      </c>
      <c r="F74" s="3" t="s">
        <v>46</v>
      </c>
      <c r="G74" s="3" t="s">
        <v>310</v>
      </c>
      <c r="H74" s="2" t="s">
        <v>76</v>
      </c>
      <c r="I74" s="2" t="s">
        <v>70</v>
      </c>
      <c r="N74" t="s">
        <v>63</v>
      </c>
      <c r="O74" t="s">
        <v>64</v>
      </c>
      <c r="P74" t="s">
        <v>63</v>
      </c>
      <c r="Q74" t="s">
        <v>311</v>
      </c>
    </row>
    <row r="75" spans="1:39" hidden="1" x14ac:dyDescent="0.2">
      <c r="A75" s="1">
        <v>309338</v>
      </c>
      <c r="B75" s="1" t="s">
        <v>55</v>
      </c>
      <c r="C75" s="1" t="s">
        <v>80</v>
      </c>
      <c r="D75" s="2" t="s">
        <v>40</v>
      </c>
      <c r="E75" s="3">
        <v>44884.5625</v>
      </c>
      <c r="F75" s="3" t="s">
        <v>81</v>
      </c>
      <c r="G75" s="3" t="s">
        <v>312</v>
      </c>
      <c r="H75" s="2" t="s">
        <v>76</v>
      </c>
      <c r="I75" s="2" t="s">
        <v>70</v>
      </c>
      <c r="N75" t="s">
        <v>63</v>
      </c>
      <c r="O75" t="s">
        <v>313</v>
      </c>
      <c r="P75" t="s">
        <v>63</v>
      </c>
      <c r="Q75" t="s">
        <v>314</v>
      </c>
      <c r="Z75" t="s">
        <v>148</v>
      </c>
      <c r="AA75" t="s">
        <v>315</v>
      </c>
      <c r="AB75" t="s">
        <v>209</v>
      </c>
      <c r="AC75" t="s">
        <v>148</v>
      </c>
      <c r="AD75" t="s">
        <v>316</v>
      </c>
      <c r="AE75" t="s">
        <v>209</v>
      </c>
    </row>
    <row r="76" spans="1:39" hidden="1" x14ac:dyDescent="0.2">
      <c r="A76" s="1">
        <v>304138</v>
      </c>
      <c r="B76" s="1" t="s">
        <v>55</v>
      </c>
      <c r="C76" s="1" t="s">
        <v>84</v>
      </c>
      <c r="D76" s="2" t="s">
        <v>40</v>
      </c>
      <c r="E76" s="3">
        <v>44884.666666666999</v>
      </c>
      <c r="F76" s="3" t="s">
        <v>85</v>
      </c>
      <c r="G76" s="3" t="s">
        <v>317</v>
      </c>
      <c r="H76" s="2" t="s">
        <v>76</v>
      </c>
      <c r="I76" s="2" t="s">
        <v>70</v>
      </c>
      <c r="N76" t="s">
        <v>87</v>
      </c>
      <c r="O76" t="s">
        <v>318</v>
      </c>
      <c r="P76" t="s">
        <v>89</v>
      </c>
      <c r="Q76" t="s">
        <v>91</v>
      </c>
      <c r="R76" t="s">
        <v>89</v>
      </c>
      <c r="S76" t="s">
        <v>319</v>
      </c>
      <c r="T76" t="s">
        <v>92</v>
      </c>
      <c r="U76" t="s">
        <v>320</v>
      </c>
      <c r="V76" t="s">
        <v>92</v>
      </c>
      <c r="W76" t="s">
        <v>321</v>
      </c>
      <c r="X76" t="s">
        <v>92</v>
      </c>
      <c r="Y76" t="s">
        <v>322</v>
      </c>
    </row>
    <row r="77" spans="1:39" hidden="1" x14ac:dyDescent="0.2">
      <c r="A77" s="1">
        <v>302039</v>
      </c>
      <c r="B77" s="1" t="s">
        <v>38</v>
      </c>
      <c r="C77" s="1" t="s">
        <v>139</v>
      </c>
      <c r="D77" s="2" t="s">
        <v>40</v>
      </c>
      <c r="E77" s="3">
        <v>44884.770833333001</v>
      </c>
      <c r="F77" s="3" t="s">
        <v>141</v>
      </c>
      <c r="G77" s="3" t="s">
        <v>323</v>
      </c>
      <c r="H77" s="2" t="s">
        <v>76</v>
      </c>
      <c r="I77" s="2" t="s">
        <v>70</v>
      </c>
      <c r="L77" s="2" t="s">
        <v>1</v>
      </c>
      <c r="M77" s="2"/>
      <c r="N77" t="s">
        <v>87</v>
      </c>
      <c r="O77" t="s">
        <v>318</v>
      </c>
      <c r="P77" t="s">
        <v>1</v>
      </c>
      <c r="Q77" t="s">
        <v>162</v>
      </c>
      <c r="R77" t="str">
        <f>+P77</f>
        <v>D1</v>
      </c>
      <c r="S77" t="s">
        <v>162</v>
      </c>
      <c r="T77" t="s">
        <v>163</v>
      </c>
      <c r="U77" t="s">
        <v>324</v>
      </c>
      <c r="V77" t="s">
        <v>163</v>
      </c>
      <c r="W77" t="s">
        <v>325</v>
      </c>
      <c r="X77" t="s">
        <v>163</v>
      </c>
      <c r="Y77" t="s">
        <v>164</v>
      </c>
      <c r="AF77" t="s">
        <v>30</v>
      </c>
      <c r="AG77" t="s">
        <v>167</v>
      </c>
      <c r="AH77" t="s">
        <v>1</v>
      </c>
      <c r="AI77" t="s">
        <v>162</v>
      </c>
      <c r="AJ77" t="s">
        <v>1</v>
      </c>
      <c r="AK77" t="s">
        <v>162</v>
      </c>
      <c r="AL77" t="s">
        <v>1</v>
      </c>
      <c r="AM77" t="s">
        <v>162</v>
      </c>
    </row>
    <row r="78" spans="1:39" hidden="1" x14ac:dyDescent="0.2">
      <c r="A78" s="17">
        <v>302973</v>
      </c>
      <c r="B78" s="17" t="s">
        <v>38</v>
      </c>
      <c r="C78" s="17" t="s">
        <v>181</v>
      </c>
      <c r="D78" s="18" t="s">
        <v>40</v>
      </c>
      <c r="E78" s="19">
        <v>44884.770833333001</v>
      </c>
      <c r="F78" s="19" t="s">
        <v>220</v>
      </c>
      <c r="G78" s="19" t="s">
        <v>326</v>
      </c>
      <c r="H78" s="18" t="s">
        <v>76</v>
      </c>
      <c r="I78" s="18" t="s">
        <v>70</v>
      </c>
      <c r="J78" s="20"/>
      <c r="K78" s="20"/>
      <c r="L78" s="20"/>
      <c r="M78" s="20"/>
      <c r="N78" s="20" t="s">
        <v>179</v>
      </c>
      <c r="O78" s="20" t="s">
        <v>327</v>
      </c>
      <c r="P78" s="20" t="s">
        <v>179</v>
      </c>
      <c r="Q78" s="20" t="s">
        <v>328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hidden="1" x14ac:dyDescent="0.2">
      <c r="A79" s="6"/>
      <c r="B79" s="6"/>
      <c r="C79" s="6"/>
      <c r="D79" s="6" t="s">
        <v>96</v>
      </c>
      <c r="E79" s="4">
        <v>44885</v>
      </c>
      <c r="F79" s="4" t="s">
        <v>329</v>
      </c>
      <c r="G79" s="4" t="s">
        <v>330</v>
      </c>
      <c r="H79" s="4" t="s">
        <v>76</v>
      </c>
      <c r="I79" s="4"/>
      <c r="J79" s="4"/>
      <c r="K79" s="4" t="s">
        <v>250</v>
      </c>
      <c r="Z79" s="3" t="s">
        <v>250</v>
      </c>
      <c r="AA79" t="s">
        <v>331</v>
      </c>
      <c r="AB79" t="s">
        <v>332</v>
      </c>
      <c r="AC79" s="3" t="s">
        <v>250</v>
      </c>
      <c r="AD79" t="s">
        <v>333</v>
      </c>
      <c r="AE79" t="s">
        <v>332</v>
      </c>
    </row>
    <row r="80" spans="1:39" hidden="1" x14ac:dyDescent="0.2">
      <c r="A80" s="6"/>
      <c r="B80" s="6"/>
      <c r="C80" s="6"/>
      <c r="D80" s="6" t="s">
        <v>96</v>
      </c>
      <c r="E80" s="4">
        <v>44885</v>
      </c>
      <c r="F80" s="4" t="s">
        <v>329</v>
      </c>
      <c r="G80" s="4" t="s">
        <v>334</v>
      </c>
      <c r="H80" s="4" t="s">
        <v>76</v>
      </c>
      <c r="I80" s="4"/>
      <c r="J80" s="4"/>
      <c r="K80" s="4"/>
      <c r="Z80" s="3" t="s">
        <v>250</v>
      </c>
      <c r="AA80" s="43" t="s">
        <v>335</v>
      </c>
      <c r="AB80" t="s">
        <v>336</v>
      </c>
      <c r="AC80" s="3" t="s">
        <v>250</v>
      </c>
      <c r="AD80" s="43" t="s">
        <v>337</v>
      </c>
      <c r="AE80" t="s">
        <v>336</v>
      </c>
    </row>
    <row r="81" spans="1:39" hidden="1" x14ac:dyDescent="0.2">
      <c r="A81" s="1">
        <v>302129</v>
      </c>
      <c r="B81" s="1" t="s">
        <v>38</v>
      </c>
      <c r="C81" s="1" t="s">
        <v>111</v>
      </c>
      <c r="D81" s="2" t="s">
        <v>50</v>
      </c>
      <c r="E81" s="3">
        <v>44887.833333333001</v>
      </c>
      <c r="F81" s="3" t="s">
        <v>338</v>
      </c>
      <c r="G81" s="2" t="s">
        <v>113</v>
      </c>
      <c r="H81" s="2" t="s">
        <v>339</v>
      </c>
      <c r="I81" s="2" t="s">
        <v>340</v>
      </c>
    </row>
    <row r="82" spans="1:39" hidden="1" x14ac:dyDescent="0.2">
      <c r="A82" s="1">
        <v>302939</v>
      </c>
      <c r="B82" s="1" t="s">
        <v>38</v>
      </c>
      <c r="C82" s="1" t="s">
        <v>56</v>
      </c>
      <c r="D82" s="2" t="s">
        <v>57</v>
      </c>
      <c r="E82" s="3">
        <v>44888.822916666999</v>
      </c>
      <c r="F82" s="3" t="s">
        <v>67</v>
      </c>
      <c r="G82" s="3" t="s">
        <v>341</v>
      </c>
      <c r="H82" s="2" t="s">
        <v>60</v>
      </c>
      <c r="I82" s="2" t="s">
        <v>61</v>
      </c>
      <c r="J82" s="2" t="s">
        <v>62</v>
      </c>
      <c r="N82" t="s">
        <v>250</v>
      </c>
      <c r="O82" t="s">
        <v>342</v>
      </c>
      <c r="P82" t="s">
        <v>250</v>
      </c>
      <c r="Q82" t="s">
        <v>343</v>
      </c>
    </row>
    <row r="83" spans="1:39" hidden="1" x14ac:dyDescent="0.2">
      <c r="A83" s="1">
        <v>302982</v>
      </c>
      <c r="B83" s="1" t="s">
        <v>38</v>
      </c>
      <c r="C83" s="1" t="s">
        <v>181</v>
      </c>
      <c r="D83" s="2" t="s">
        <v>117</v>
      </c>
      <c r="E83" s="3">
        <v>44889.833333333001</v>
      </c>
      <c r="F83" s="3" t="s">
        <v>344</v>
      </c>
      <c r="G83" s="2" t="s">
        <v>220</v>
      </c>
      <c r="H83" s="2" t="s">
        <v>218</v>
      </c>
      <c r="I83" s="2" t="s">
        <v>44</v>
      </c>
    </row>
    <row r="84" spans="1:39" hidden="1" x14ac:dyDescent="0.2">
      <c r="A84" s="1">
        <v>302262</v>
      </c>
      <c r="B84" s="1" t="s">
        <v>38</v>
      </c>
      <c r="C84" s="1" t="s">
        <v>49</v>
      </c>
      <c r="D84" s="2" t="s">
        <v>66</v>
      </c>
      <c r="E84" s="3">
        <v>44890.833333333001</v>
      </c>
      <c r="F84" s="3" t="s">
        <v>52</v>
      </c>
      <c r="G84" s="3" t="s">
        <v>345</v>
      </c>
      <c r="H84" s="2" t="s">
        <v>69</v>
      </c>
      <c r="I84" s="2" t="s">
        <v>70</v>
      </c>
      <c r="J84" s="2" t="s">
        <v>71</v>
      </c>
      <c r="N84" t="s">
        <v>63</v>
      </c>
      <c r="O84" t="s">
        <v>346</v>
      </c>
    </row>
    <row r="85" spans="1:39" hidden="1" x14ac:dyDescent="0.2">
      <c r="A85" s="1">
        <v>304149</v>
      </c>
      <c r="B85" s="1" t="s">
        <v>55</v>
      </c>
      <c r="C85" s="1" t="s">
        <v>84</v>
      </c>
      <c r="D85" s="2" t="s">
        <v>40</v>
      </c>
      <c r="E85" s="3">
        <v>44891.5625</v>
      </c>
      <c r="F85" s="3" t="s">
        <v>85</v>
      </c>
      <c r="G85" s="3" t="s">
        <v>347</v>
      </c>
      <c r="H85" s="2" t="s">
        <v>76</v>
      </c>
      <c r="I85" s="2" t="s">
        <v>70</v>
      </c>
      <c r="J85" s="2" t="s">
        <v>348</v>
      </c>
      <c r="K85" s="2" t="s">
        <v>201</v>
      </c>
      <c r="N85" t="s">
        <v>87</v>
      </c>
      <c r="O85" t="s">
        <v>153</v>
      </c>
      <c r="P85" t="s">
        <v>201</v>
      </c>
      <c r="Q85" t="s">
        <v>349</v>
      </c>
      <c r="R85" t="s">
        <v>201</v>
      </c>
      <c r="S85" t="s">
        <v>350</v>
      </c>
      <c r="T85" t="s">
        <v>102</v>
      </c>
      <c r="U85" t="s">
        <v>351</v>
      </c>
      <c r="V85" t="s">
        <v>102</v>
      </c>
      <c r="W85" t="s">
        <v>352</v>
      </c>
      <c r="X85" t="s">
        <v>102</v>
      </c>
      <c r="Y85" t="s">
        <v>353</v>
      </c>
      <c r="Z85" t="s">
        <v>189</v>
      </c>
      <c r="AA85" s="31" t="s">
        <v>354</v>
      </c>
      <c r="AB85" t="s">
        <v>355</v>
      </c>
      <c r="AC85" t="s">
        <v>189</v>
      </c>
      <c r="AD85" s="31" t="s">
        <v>356</v>
      </c>
      <c r="AE85" t="str">
        <f>+AB85</f>
        <v>12:00-16:00</v>
      </c>
    </row>
    <row r="86" spans="1:39" hidden="1" x14ac:dyDescent="0.2">
      <c r="A86" s="1">
        <v>302400</v>
      </c>
      <c r="B86" s="1" t="s">
        <v>55</v>
      </c>
      <c r="C86" s="1" t="s">
        <v>181</v>
      </c>
      <c r="D86" s="2" t="s">
        <v>40</v>
      </c>
      <c r="E86" s="3">
        <v>44891.5625</v>
      </c>
      <c r="F86" s="3" t="s">
        <v>183</v>
      </c>
      <c r="G86" s="3" t="s">
        <v>82</v>
      </c>
      <c r="H86" s="2" t="s">
        <v>76</v>
      </c>
      <c r="I86" s="2" t="s">
        <v>70</v>
      </c>
      <c r="J86" s="2" t="s">
        <v>348</v>
      </c>
      <c r="N86" t="s">
        <v>201</v>
      </c>
      <c r="O86" t="s">
        <v>357</v>
      </c>
      <c r="P86" t="s">
        <v>201</v>
      </c>
      <c r="Q86" t="s">
        <v>358</v>
      </c>
    </row>
    <row r="87" spans="1:39" hidden="1" x14ac:dyDescent="0.2">
      <c r="A87" s="1">
        <v>303399</v>
      </c>
      <c r="B87" s="1" t="s">
        <v>38</v>
      </c>
      <c r="C87" s="1" t="s">
        <v>39</v>
      </c>
      <c r="D87" s="2" t="s">
        <v>40</v>
      </c>
      <c r="E87" s="3">
        <v>44891.583333333001</v>
      </c>
      <c r="F87" s="3" t="s">
        <v>359</v>
      </c>
      <c r="G87" s="2" t="s">
        <v>46</v>
      </c>
      <c r="H87" s="2" t="s">
        <v>360</v>
      </c>
      <c r="I87" s="2" t="s">
        <v>361</v>
      </c>
    </row>
    <row r="88" spans="1:39" hidden="1" x14ac:dyDescent="0.2">
      <c r="A88" s="1">
        <v>303531</v>
      </c>
      <c r="B88" s="1" t="s">
        <v>38</v>
      </c>
      <c r="C88" s="1" t="s">
        <v>39</v>
      </c>
      <c r="D88" s="2" t="s">
        <v>40</v>
      </c>
      <c r="E88" s="3">
        <v>44891.708333333001</v>
      </c>
      <c r="F88" s="3" t="s">
        <v>362</v>
      </c>
      <c r="G88" s="2" t="s">
        <v>42</v>
      </c>
      <c r="H88" s="2" t="s">
        <v>363</v>
      </c>
      <c r="I88" s="2" t="s">
        <v>364</v>
      </c>
    </row>
    <row r="89" spans="1:39" hidden="1" x14ac:dyDescent="0.2">
      <c r="A89" s="17">
        <v>302045</v>
      </c>
      <c r="B89" s="17" t="s">
        <v>38</v>
      </c>
      <c r="C89" s="17" t="s">
        <v>139</v>
      </c>
      <c r="D89" s="18" t="s">
        <v>40</v>
      </c>
      <c r="E89" s="19">
        <v>44891.708333333001</v>
      </c>
      <c r="F89" s="19" t="s">
        <v>365</v>
      </c>
      <c r="G89" s="19" t="s">
        <v>141</v>
      </c>
      <c r="H89" s="18" t="s">
        <v>366</v>
      </c>
      <c r="I89" s="18" t="s">
        <v>367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hidden="1" x14ac:dyDescent="0.2">
      <c r="A90" s="1">
        <v>303359</v>
      </c>
      <c r="B90" s="1" t="s">
        <v>38</v>
      </c>
      <c r="C90" s="1" t="s">
        <v>39</v>
      </c>
      <c r="D90" s="2" t="s">
        <v>96</v>
      </c>
      <c r="E90" s="3">
        <v>44892.604166666664</v>
      </c>
      <c r="F90" s="3" t="s">
        <v>368</v>
      </c>
      <c r="G90" s="2" t="s">
        <v>46</v>
      </c>
      <c r="H90" s="2" t="s">
        <v>369</v>
      </c>
      <c r="I90" s="2" t="s">
        <v>370</v>
      </c>
    </row>
    <row r="91" spans="1:39" hidden="1" x14ac:dyDescent="0.2">
      <c r="A91" s="13"/>
      <c r="B91" s="13"/>
      <c r="C91" s="13"/>
      <c r="D91" s="13" t="s">
        <v>96</v>
      </c>
      <c r="E91" s="14">
        <v>44892.583333333336</v>
      </c>
      <c r="F91" s="14" t="s">
        <v>371</v>
      </c>
      <c r="G91" s="14" t="s">
        <v>46</v>
      </c>
      <c r="H91" s="14"/>
      <c r="I91" s="14" t="s">
        <v>70</v>
      </c>
      <c r="J91" s="2"/>
      <c r="N91" s="49" t="s">
        <v>63</v>
      </c>
      <c r="O91" s="49" t="s">
        <v>372</v>
      </c>
      <c r="P91" s="49" t="s">
        <v>89</v>
      </c>
      <c r="Q91" s="49" t="s">
        <v>252</v>
      </c>
    </row>
    <row r="92" spans="1:39" hidden="1" x14ac:dyDescent="0.2">
      <c r="A92" s="1">
        <v>302929</v>
      </c>
      <c r="B92" s="1" t="s">
        <v>38</v>
      </c>
      <c r="C92" s="1" t="s">
        <v>56</v>
      </c>
      <c r="D92" s="2" t="s">
        <v>373</v>
      </c>
      <c r="E92" s="3">
        <v>44893.854166666999</v>
      </c>
      <c r="F92" s="3" t="s">
        <v>374</v>
      </c>
      <c r="G92" s="2" t="s">
        <v>67</v>
      </c>
      <c r="H92" s="2" t="s">
        <v>375</v>
      </c>
      <c r="I92" s="2" t="s">
        <v>376</v>
      </c>
    </row>
    <row r="93" spans="1:39" hidden="1" x14ac:dyDescent="0.2">
      <c r="A93" s="1">
        <v>302465</v>
      </c>
      <c r="B93" s="1" t="s">
        <v>55</v>
      </c>
      <c r="C93" s="1" t="s">
        <v>106</v>
      </c>
      <c r="D93" s="2" t="s">
        <v>57</v>
      </c>
      <c r="E93" s="3">
        <v>44895.822916666999</v>
      </c>
      <c r="F93" s="3" t="s">
        <v>107</v>
      </c>
      <c r="G93" s="3" t="s">
        <v>377</v>
      </c>
      <c r="H93" s="2" t="s">
        <v>60</v>
      </c>
      <c r="I93" s="2" t="s">
        <v>61</v>
      </c>
      <c r="J93" s="2" t="s">
        <v>62</v>
      </c>
      <c r="N93" t="s">
        <v>378</v>
      </c>
      <c r="O93" t="s">
        <v>263</v>
      </c>
    </row>
    <row r="94" spans="1:39" hidden="1" x14ac:dyDescent="0.2">
      <c r="A94" s="1">
        <v>302851</v>
      </c>
      <c r="B94" s="1" t="s">
        <v>38</v>
      </c>
      <c r="C94" s="1" t="s">
        <v>56</v>
      </c>
      <c r="D94" s="2" t="s">
        <v>57</v>
      </c>
      <c r="E94" s="3">
        <v>44895.854166666999</v>
      </c>
      <c r="F94" s="3" t="s">
        <v>379</v>
      </c>
      <c r="G94" s="2" t="s">
        <v>184</v>
      </c>
      <c r="H94" s="2" t="s">
        <v>380</v>
      </c>
      <c r="I94" s="2" t="s">
        <v>302</v>
      </c>
    </row>
    <row r="95" spans="1:39" hidden="1" x14ac:dyDescent="0.2">
      <c r="A95" s="1">
        <v>302997</v>
      </c>
      <c r="B95" s="1" t="s">
        <v>38</v>
      </c>
      <c r="C95" s="1" t="s">
        <v>181</v>
      </c>
      <c r="D95" s="2" t="s">
        <v>117</v>
      </c>
      <c r="E95" s="3">
        <v>44896.833333333001</v>
      </c>
      <c r="F95" s="3" t="s">
        <v>381</v>
      </c>
      <c r="G95" s="2" t="s">
        <v>220</v>
      </c>
      <c r="H95" s="2" t="s">
        <v>43</v>
      </c>
      <c r="I95" s="2" t="s">
        <v>44</v>
      </c>
    </row>
    <row r="96" spans="1:39" hidden="1" x14ac:dyDescent="0.2">
      <c r="A96" s="1">
        <v>302458</v>
      </c>
      <c r="B96" s="1" t="s">
        <v>55</v>
      </c>
      <c r="C96" s="1" t="s">
        <v>106</v>
      </c>
      <c r="D96" s="2" t="s">
        <v>66</v>
      </c>
      <c r="E96" s="3">
        <v>44897.833333333001</v>
      </c>
      <c r="F96" s="3" t="s">
        <v>107</v>
      </c>
      <c r="G96" s="3" t="s">
        <v>382</v>
      </c>
      <c r="H96" s="2" t="s">
        <v>69</v>
      </c>
      <c r="I96" s="2" t="s">
        <v>70</v>
      </c>
      <c r="J96" s="2" t="s">
        <v>71</v>
      </c>
      <c r="N96" t="s">
        <v>179</v>
      </c>
      <c r="O96" t="s">
        <v>383</v>
      </c>
    </row>
    <row r="97" spans="1:39" hidden="1" x14ac:dyDescent="0.2">
      <c r="A97" s="1">
        <v>302576</v>
      </c>
      <c r="B97" s="1" t="s">
        <v>55</v>
      </c>
      <c r="C97" s="1" t="s">
        <v>56</v>
      </c>
      <c r="D97" s="2" t="s">
        <v>40</v>
      </c>
      <c r="E97" s="3">
        <v>44898.5625</v>
      </c>
      <c r="F97" s="3" t="s">
        <v>384</v>
      </c>
      <c r="G97" s="2" t="s">
        <v>58</v>
      </c>
      <c r="H97" s="2" t="s">
        <v>385</v>
      </c>
      <c r="I97" s="2" t="s">
        <v>44</v>
      </c>
    </row>
    <row r="98" spans="1:39" hidden="1" x14ac:dyDescent="0.2">
      <c r="A98" s="1">
        <v>303535</v>
      </c>
      <c r="B98" s="1" t="s">
        <v>38</v>
      </c>
      <c r="C98" s="1" t="s">
        <v>39</v>
      </c>
      <c r="D98" s="2" t="s">
        <v>40</v>
      </c>
      <c r="E98" s="3">
        <v>44898.5625</v>
      </c>
      <c r="F98" s="3" t="s">
        <v>42</v>
      </c>
      <c r="G98" s="3" t="s">
        <v>317</v>
      </c>
      <c r="H98" s="2" t="s">
        <v>76</v>
      </c>
      <c r="I98" s="2" t="s">
        <v>70</v>
      </c>
      <c r="J98" s="2" t="s">
        <v>201</v>
      </c>
      <c r="K98" s="2" t="s">
        <v>98</v>
      </c>
      <c r="N98" t="s">
        <v>98</v>
      </c>
      <c r="O98" t="s">
        <v>154</v>
      </c>
      <c r="P98" t="s">
        <v>98</v>
      </c>
      <c r="Q98" t="s">
        <v>386</v>
      </c>
      <c r="Z98" t="s">
        <v>245</v>
      </c>
      <c r="AA98" t="s">
        <v>99</v>
      </c>
      <c r="AB98" t="s">
        <v>191</v>
      </c>
      <c r="AC98" t="s">
        <v>245</v>
      </c>
      <c r="AD98" t="s">
        <v>99</v>
      </c>
      <c r="AE98" t="s">
        <v>191</v>
      </c>
    </row>
    <row r="99" spans="1:39" hidden="1" x14ac:dyDescent="0.2">
      <c r="A99" s="1">
        <v>302828</v>
      </c>
      <c r="B99" s="1" t="s">
        <v>38</v>
      </c>
      <c r="C99" s="1" t="s">
        <v>56</v>
      </c>
      <c r="D99" s="2" t="s">
        <v>40</v>
      </c>
      <c r="E99" s="3">
        <v>44898.5625</v>
      </c>
      <c r="F99" s="3" t="s">
        <v>184</v>
      </c>
      <c r="G99" s="3" t="s">
        <v>387</v>
      </c>
      <c r="H99" s="2" t="s">
        <v>76</v>
      </c>
      <c r="I99" s="2" t="s">
        <v>70</v>
      </c>
      <c r="J99" s="2" t="s">
        <v>201</v>
      </c>
      <c r="N99" t="s">
        <v>98</v>
      </c>
      <c r="O99" t="s">
        <v>169</v>
      </c>
      <c r="P99" t="s">
        <v>98</v>
      </c>
      <c r="Q99" t="s">
        <v>389</v>
      </c>
    </row>
    <row r="100" spans="1:39" hidden="1" x14ac:dyDescent="0.2">
      <c r="A100" s="1">
        <v>304153</v>
      </c>
      <c r="B100" s="1" t="s">
        <v>55</v>
      </c>
      <c r="C100" s="1" t="s">
        <v>84</v>
      </c>
      <c r="D100" s="2" t="s">
        <v>40</v>
      </c>
      <c r="E100" s="3">
        <v>44898.666666666999</v>
      </c>
      <c r="F100" s="3" t="s">
        <v>85</v>
      </c>
      <c r="G100" s="3" t="s">
        <v>390</v>
      </c>
      <c r="H100" s="2" t="s">
        <v>76</v>
      </c>
      <c r="I100" s="2" t="s">
        <v>70</v>
      </c>
      <c r="J100" s="2" t="s">
        <v>201</v>
      </c>
      <c r="N100" t="s">
        <v>87</v>
      </c>
      <c r="O100" t="s">
        <v>200</v>
      </c>
      <c r="P100" t="s">
        <v>77</v>
      </c>
      <c r="Q100" t="s">
        <v>391</v>
      </c>
      <c r="R100" t="s">
        <v>77</v>
      </c>
      <c r="S100" t="s">
        <v>392</v>
      </c>
      <c r="T100" t="s">
        <v>393</v>
      </c>
      <c r="U100" t="s">
        <v>394</v>
      </c>
      <c r="V100" t="s">
        <v>393</v>
      </c>
      <c r="W100" t="s">
        <v>74</v>
      </c>
      <c r="X100" t="s">
        <v>393</v>
      </c>
      <c r="Y100" t="s">
        <v>395</v>
      </c>
      <c r="Z100" t="s">
        <v>245</v>
      </c>
      <c r="AA100" t="s">
        <v>99</v>
      </c>
      <c r="AB100" t="s">
        <v>209</v>
      </c>
      <c r="AC100" t="s">
        <v>245</v>
      </c>
      <c r="AD100" t="s">
        <v>99</v>
      </c>
      <c r="AE100" t="s">
        <v>209</v>
      </c>
    </row>
    <row r="101" spans="1:39" hidden="1" x14ac:dyDescent="0.2">
      <c r="A101" s="1">
        <v>302368</v>
      </c>
      <c r="B101" s="1" t="s">
        <v>55</v>
      </c>
      <c r="C101" s="1" t="s">
        <v>181</v>
      </c>
      <c r="D101" s="2" t="s">
        <v>40</v>
      </c>
      <c r="E101" s="3">
        <v>44898.666666666999</v>
      </c>
      <c r="F101" s="3" t="s">
        <v>183</v>
      </c>
      <c r="G101" s="3" t="s">
        <v>396</v>
      </c>
      <c r="H101" s="2" t="s">
        <v>76</v>
      </c>
      <c r="I101" s="2" t="s">
        <v>70</v>
      </c>
      <c r="J101" s="2" t="s">
        <v>201</v>
      </c>
      <c r="N101" t="s">
        <v>77</v>
      </c>
      <c r="O101" t="s">
        <v>397</v>
      </c>
      <c r="P101" t="s">
        <v>77</v>
      </c>
      <c r="Q101" t="s">
        <v>398</v>
      </c>
    </row>
    <row r="102" spans="1:39" hidden="1" x14ac:dyDescent="0.2">
      <c r="A102" s="17">
        <v>302050</v>
      </c>
      <c r="B102" s="17" t="s">
        <v>38</v>
      </c>
      <c r="C102" s="17" t="s">
        <v>139</v>
      </c>
      <c r="D102" s="18" t="s">
        <v>40</v>
      </c>
      <c r="E102" s="19">
        <v>44898.708333333001</v>
      </c>
      <c r="F102" s="19" t="s">
        <v>399</v>
      </c>
      <c r="G102" s="19" t="s">
        <v>141</v>
      </c>
      <c r="H102" s="18" t="s">
        <v>400</v>
      </c>
      <c r="I102" s="18" t="s">
        <v>401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hidden="1" x14ac:dyDescent="0.2">
      <c r="A103" s="6"/>
      <c r="B103" s="6"/>
      <c r="C103" s="6"/>
      <c r="D103" s="6" t="s">
        <v>96</v>
      </c>
      <c r="E103" s="4">
        <v>44899</v>
      </c>
      <c r="F103" s="4" t="s">
        <v>402</v>
      </c>
      <c r="G103" s="4" t="s">
        <v>403</v>
      </c>
      <c r="H103" s="4" t="s">
        <v>76</v>
      </c>
      <c r="I103" s="4"/>
      <c r="J103" s="4"/>
      <c r="K103" s="4" t="s">
        <v>179</v>
      </c>
      <c r="Z103" s="3" t="s">
        <v>26</v>
      </c>
      <c r="AC103" s="3" t="s">
        <v>28</v>
      </c>
    </row>
    <row r="104" spans="1:39" hidden="1" x14ac:dyDescent="0.2">
      <c r="A104" s="6"/>
      <c r="B104" s="6"/>
      <c r="C104" s="6"/>
      <c r="D104" s="6" t="s">
        <v>96</v>
      </c>
      <c r="E104" s="4">
        <f>+E103</f>
        <v>44899</v>
      </c>
      <c r="F104" s="4" t="s">
        <v>225</v>
      </c>
      <c r="G104" s="4" t="s">
        <v>226</v>
      </c>
      <c r="H104" s="4" t="s">
        <v>61</v>
      </c>
      <c r="I104" s="4"/>
      <c r="J104" s="4"/>
      <c r="K104" s="4" t="s">
        <v>227</v>
      </c>
      <c r="Z104" s="3" t="s">
        <v>26</v>
      </c>
      <c r="AC104" s="3" t="s">
        <v>28</v>
      </c>
    </row>
    <row r="105" spans="1:39" x14ac:dyDescent="0.2">
      <c r="A105" s="1">
        <v>302469</v>
      </c>
      <c r="B105" s="1" t="s">
        <v>55</v>
      </c>
      <c r="C105" s="1" t="s">
        <v>106</v>
      </c>
      <c r="D105" s="2" t="s">
        <v>50</v>
      </c>
      <c r="E105" s="3">
        <v>44901.833333333001</v>
      </c>
      <c r="F105" s="3" t="s">
        <v>404</v>
      </c>
      <c r="G105" s="2" t="s">
        <v>107</v>
      </c>
      <c r="H105" s="2" t="s">
        <v>43</v>
      </c>
      <c r="I105" s="2" t="s">
        <v>44</v>
      </c>
    </row>
    <row r="106" spans="1:39" x14ac:dyDescent="0.2">
      <c r="A106" s="1">
        <v>302979</v>
      </c>
      <c r="B106" s="1" t="s">
        <v>38</v>
      </c>
      <c r="C106" s="1" t="s">
        <v>181</v>
      </c>
      <c r="D106" s="2" t="s">
        <v>57</v>
      </c>
      <c r="E106" s="3">
        <v>44902.822916666999</v>
      </c>
      <c r="F106" s="3" t="s">
        <v>220</v>
      </c>
      <c r="G106" s="3" t="s">
        <v>405</v>
      </c>
      <c r="H106" s="2" t="s">
        <v>175</v>
      </c>
      <c r="I106" s="2" t="s">
        <v>70</v>
      </c>
      <c r="J106" s="2" t="s">
        <v>62</v>
      </c>
      <c r="N106" t="s">
        <v>250</v>
      </c>
      <c r="O106" t="s">
        <v>406</v>
      </c>
      <c r="P106" t="s">
        <v>250</v>
      </c>
      <c r="Q106" t="s">
        <v>333</v>
      </c>
    </row>
    <row r="107" spans="1:39" x14ac:dyDescent="0.2">
      <c r="A107" s="1">
        <v>302246</v>
      </c>
      <c r="B107" s="1" t="s">
        <v>38</v>
      </c>
      <c r="C107" s="1" t="s">
        <v>49</v>
      </c>
      <c r="D107" s="2" t="s">
        <v>57</v>
      </c>
      <c r="E107" s="3">
        <v>44902.854166666999</v>
      </c>
      <c r="F107" s="3" t="s">
        <v>407</v>
      </c>
      <c r="G107" s="2" t="s">
        <v>52</v>
      </c>
      <c r="H107" s="2" t="s">
        <v>282</v>
      </c>
      <c r="I107" s="2" t="s">
        <v>283</v>
      </c>
    </row>
    <row r="108" spans="1:39" x14ac:dyDescent="0.2">
      <c r="A108" s="1">
        <v>302922</v>
      </c>
      <c r="B108" s="1" t="s">
        <v>38</v>
      </c>
      <c r="C108" s="1" t="s">
        <v>56</v>
      </c>
      <c r="D108" s="2" t="s">
        <v>408</v>
      </c>
      <c r="E108" s="3">
        <v>44903.864583333336</v>
      </c>
      <c r="F108" s="3" t="s">
        <v>67</v>
      </c>
      <c r="G108" s="3" t="s">
        <v>409</v>
      </c>
      <c r="H108" s="2" t="s">
        <v>175</v>
      </c>
      <c r="I108" s="2" t="s">
        <v>70</v>
      </c>
      <c r="J108" s="2" t="s">
        <v>71</v>
      </c>
      <c r="N108" t="s">
        <v>250</v>
      </c>
      <c r="O108" t="s">
        <v>410</v>
      </c>
      <c r="P108" t="s">
        <v>250</v>
      </c>
      <c r="Q108" t="s">
        <v>411</v>
      </c>
    </row>
    <row r="109" spans="1:39" x14ac:dyDescent="0.2">
      <c r="A109" s="1">
        <v>302387</v>
      </c>
      <c r="B109" s="1" t="s">
        <v>55</v>
      </c>
      <c r="C109" s="1" t="s">
        <v>181</v>
      </c>
      <c r="D109" s="2" t="s">
        <v>66</v>
      </c>
      <c r="E109" s="3">
        <v>44904.833333333001</v>
      </c>
      <c r="F109" s="3" t="s">
        <v>412</v>
      </c>
      <c r="G109" s="2" t="s">
        <v>183</v>
      </c>
      <c r="H109" s="2" t="s">
        <v>43</v>
      </c>
      <c r="I109" s="2" t="s">
        <v>44</v>
      </c>
    </row>
    <row r="110" spans="1:39" x14ac:dyDescent="0.2">
      <c r="A110" s="1">
        <v>302589</v>
      </c>
      <c r="B110" s="1" t="s">
        <v>55</v>
      </c>
      <c r="C110" s="1" t="s">
        <v>56</v>
      </c>
      <c r="D110" s="2" t="s">
        <v>66</v>
      </c>
      <c r="E110" s="3">
        <v>44904.854166666999</v>
      </c>
      <c r="F110" s="3" t="s">
        <v>413</v>
      </c>
      <c r="G110" s="2" t="s">
        <v>58</v>
      </c>
      <c r="H110" s="2" t="s">
        <v>282</v>
      </c>
      <c r="I110" s="2" t="s">
        <v>283</v>
      </c>
    </row>
    <row r="111" spans="1:39" x14ac:dyDescent="0.2">
      <c r="A111" s="1">
        <v>302121</v>
      </c>
      <c r="B111" s="1" t="s">
        <v>38</v>
      </c>
      <c r="C111" s="1" t="s">
        <v>111</v>
      </c>
      <c r="D111" s="2" t="s">
        <v>40</v>
      </c>
      <c r="E111" s="3">
        <v>44905.5625</v>
      </c>
      <c r="F111" s="3" t="s">
        <v>113</v>
      </c>
      <c r="G111" s="3" t="s">
        <v>345</v>
      </c>
      <c r="H111" s="2" t="s">
        <v>416</v>
      </c>
      <c r="I111" s="2" t="s">
        <v>70</v>
      </c>
      <c r="J111" s="2" t="s">
        <v>415</v>
      </c>
      <c r="N111" t="s">
        <v>89</v>
      </c>
      <c r="O111" t="s">
        <v>91</v>
      </c>
      <c r="P111" t="s">
        <v>89</v>
      </c>
      <c r="Q111" t="s">
        <v>417</v>
      </c>
    </row>
    <row r="112" spans="1:39" x14ac:dyDescent="0.2">
      <c r="A112" s="1">
        <v>302437</v>
      </c>
      <c r="B112" s="1" t="s">
        <v>55</v>
      </c>
      <c r="C112" s="1" t="s">
        <v>181</v>
      </c>
      <c r="D112" s="2" t="s">
        <v>40</v>
      </c>
      <c r="E112" s="3">
        <v>44905.583333333001</v>
      </c>
      <c r="F112" s="3" t="s">
        <v>418</v>
      </c>
      <c r="G112" s="2" t="s">
        <v>183</v>
      </c>
      <c r="H112" s="2" t="s">
        <v>419</v>
      </c>
      <c r="I112" s="2" t="s">
        <v>364</v>
      </c>
    </row>
    <row r="113" spans="1:39" x14ac:dyDescent="0.2">
      <c r="A113" s="1">
        <v>302859</v>
      </c>
      <c r="B113" s="1" t="s">
        <v>38</v>
      </c>
      <c r="C113" s="1" t="s">
        <v>56</v>
      </c>
      <c r="D113" s="2" t="s">
        <v>40</v>
      </c>
      <c r="E113" s="3">
        <v>44905.645833333001</v>
      </c>
      <c r="F113" s="3" t="s">
        <v>420</v>
      </c>
      <c r="G113" s="2" t="s">
        <v>184</v>
      </c>
      <c r="H113" s="2" t="s">
        <v>421</v>
      </c>
      <c r="I113" s="2" t="s">
        <v>270</v>
      </c>
    </row>
    <row r="114" spans="1:39" x14ac:dyDescent="0.2">
      <c r="A114" s="1">
        <v>302143</v>
      </c>
      <c r="B114" s="1" t="s">
        <v>38</v>
      </c>
      <c r="C114" s="1" t="s">
        <v>111</v>
      </c>
      <c r="D114" s="2" t="s">
        <v>40</v>
      </c>
      <c r="E114" s="3">
        <v>44905.666666666999</v>
      </c>
      <c r="F114" s="3" t="s">
        <v>113</v>
      </c>
      <c r="G114" s="3" t="s">
        <v>247</v>
      </c>
      <c r="H114" s="2" t="s">
        <v>416</v>
      </c>
      <c r="I114" s="2" t="s">
        <v>70</v>
      </c>
      <c r="J114" s="2" t="s">
        <v>415</v>
      </c>
      <c r="N114" t="s">
        <v>89</v>
      </c>
      <c r="O114" t="s">
        <v>417</v>
      </c>
      <c r="P114" t="s">
        <v>89</v>
      </c>
      <c r="Q114" t="s">
        <v>718</v>
      </c>
    </row>
    <row r="115" spans="1:39" x14ac:dyDescent="0.2">
      <c r="A115" s="1">
        <v>304158</v>
      </c>
      <c r="B115" s="1" t="s">
        <v>55</v>
      </c>
      <c r="C115" s="1" t="s">
        <v>84</v>
      </c>
      <c r="D115" s="2" t="s">
        <v>40</v>
      </c>
      <c r="E115" s="3">
        <v>44905.75</v>
      </c>
      <c r="F115" s="3" t="s">
        <v>86</v>
      </c>
      <c r="G115" s="2" t="s">
        <v>85</v>
      </c>
      <c r="H115" s="2" t="s">
        <v>423</v>
      </c>
      <c r="I115" s="2" t="s">
        <v>424</v>
      </c>
    </row>
    <row r="116" spans="1:39" x14ac:dyDescent="0.2">
      <c r="A116" s="17">
        <v>303413</v>
      </c>
      <c r="B116" s="17" t="s">
        <v>38</v>
      </c>
      <c r="C116" s="17" t="s">
        <v>39</v>
      </c>
      <c r="D116" s="18" t="s">
        <v>40</v>
      </c>
      <c r="E116" s="19">
        <v>44905.770833333001</v>
      </c>
      <c r="F116" s="19" t="s">
        <v>46</v>
      </c>
      <c r="G116" s="19" t="s">
        <v>45</v>
      </c>
      <c r="H116" s="18" t="s">
        <v>414</v>
      </c>
      <c r="I116" s="18" t="s">
        <v>70</v>
      </c>
      <c r="J116" s="20" t="s">
        <v>415</v>
      </c>
      <c r="K116" s="20"/>
      <c r="L116" s="20"/>
      <c r="M116" s="20"/>
      <c r="N116" s="20" t="s">
        <v>145</v>
      </c>
      <c r="O116" s="20" t="s">
        <v>425</v>
      </c>
      <c r="P116" s="20" t="s">
        <v>145</v>
      </c>
      <c r="Q116" s="20" t="s">
        <v>426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x14ac:dyDescent="0.2">
      <c r="A117" s="13"/>
      <c r="B117" s="13"/>
      <c r="C117" s="13"/>
      <c r="D117" s="44" t="s">
        <v>96</v>
      </c>
      <c r="E117" s="45">
        <v>44906.541666666999</v>
      </c>
      <c r="F117" s="45" t="s">
        <v>85</v>
      </c>
      <c r="G117" s="45" t="s">
        <v>262</v>
      </c>
      <c r="H117" s="45" t="s">
        <v>76</v>
      </c>
      <c r="I117" s="14" t="s">
        <v>70</v>
      </c>
      <c r="J117" s="2"/>
      <c r="N117" t="s">
        <v>87</v>
      </c>
      <c r="O117" t="s">
        <v>88</v>
      </c>
      <c r="P117" t="s">
        <v>89</v>
      </c>
      <c r="Q117" s="31" t="s">
        <v>427</v>
      </c>
      <c r="R117" t="s">
        <v>89</v>
      </c>
      <c r="S117" t="s">
        <v>212</v>
      </c>
      <c r="T117" s="50" t="s">
        <v>435</v>
      </c>
      <c r="U117" s="50" t="s">
        <v>441</v>
      </c>
      <c r="Z117" t="s">
        <v>148</v>
      </c>
      <c r="AA117" t="s">
        <v>431</v>
      </c>
      <c r="AB117" t="s">
        <v>432</v>
      </c>
      <c r="AC117" t="s">
        <v>148</v>
      </c>
      <c r="AD117" t="s">
        <v>433</v>
      </c>
      <c r="AE117" t="s">
        <v>432</v>
      </c>
    </row>
    <row r="118" spans="1:39" x14ac:dyDescent="0.2">
      <c r="A118" s="1">
        <v>302057</v>
      </c>
      <c r="B118" s="1" t="s">
        <v>38</v>
      </c>
      <c r="C118" s="1" t="s">
        <v>139</v>
      </c>
      <c r="D118" s="2" t="s">
        <v>96</v>
      </c>
      <c r="E118" s="3">
        <v>44906.645833333001</v>
      </c>
      <c r="F118" s="3" t="s">
        <v>141</v>
      </c>
      <c r="G118" s="3" t="s">
        <v>434</v>
      </c>
      <c r="H118" s="2" t="s">
        <v>76</v>
      </c>
      <c r="I118" s="2" t="s">
        <v>70</v>
      </c>
      <c r="L118" s="2" t="s">
        <v>435</v>
      </c>
      <c r="M118" s="2" t="s">
        <v>436</v>
      </c>
      <c r="N118" t="s">
        <v>87</v>
      </c>
      <c r="O118" t="s">
        <v>88</v>
      </c>
      <c r="P118" t="s">
        <v>435</v>
      </c>
      <c r="Q118" t="s">
        <v>437</v>
      </c>
      <c r="R118" t="s">
        <v>435</v>
      </c>
      <c r="S118" t="s">
        <v>438</v>
      </c>
      <c r="T118" t="s">
        <v>435</v>
      </c>
      <c r="U118" t="s">
        <v>439</v>
      </c>
      <c r="V118" t="s">
        <v>435</v>
      </c>
      <c r="W118" t="s">
        <v>440</v>
      </c>
      <c r="X118" s="50" t="s">
        <v>257</v>
      </c>
      <c r="Y118" s="50" t="s">
        <v>429</v>
      </c>
      <c r="Z118" t="s">
        <v>435</v>
      </c>
      <c r="AA118" t="s">
        <v>442</v>
      </c>
      <c r="AB118" t="s">
        <v>443</v>
      </c>
      <c r="AC118" t="s">
        <v>435</v>
      </c>
      <c r="AD118" t="s">
        <v>444</v>
      </c>
      <c r="AE118" t="s">
        <v>443</v>
      </c>
      <c r="AF118" t="s">
        <v>30</v>
      </c>
      <c r="AG118" t="s">
        <v>167</v>
      </c>
      <c r="AH118" t="s">
        <v>435</v>
      </c>
      <c r="AI118" t="s">
        <v>436</v>
      </c>
      <c r="AJ118" s="50" t="s">
        <v>257</v>
      </c>
      <c r="AK118" s="50" t="s">
        <v>428</v>
      </c>
      <c r="AL118" s="50" t="s">
        <v>257</v>
      </c>
      <c r="AM118" s="50" t="s">
        <v>430</v>
      </c>
    </row>
    <row r="119" spans="1:39" x14ac:dyDescent="0.2">
      <c r="A119" s="13"/>
      <c r="B119" s="21"/>
      <c r="C119" s="21"/>
      <c r="D119" s="51" t="s">
        <v>96</v>
      </c>
      <c r="E119" s="52">
        <v>44906.645833333336</v>
      </c>
      <c r="F119" s="52" t="s">
        <v>46</v>
      </c>
      <c r="G119" s="52" t="s">
        <v>262</v>
      </c>
      <c r="H119" s="52" t="s">
        <v>76</v>
      </c>
      <c r="I119" s="21" t="s">
        <v>70</v>
      </c>
      <c r="J119" s="18"/>
      <c r="K119" s="20"/>
      <c r="L119" s="20"/>
      <c r="M119" s="20"/>
      <c r="N119" s="20" t="s">
        <v>63</v>
      </c>
      <c r="O119" s="20" t="s">
        <v>445</v>
      </c>
      <c r="P119" s="20" t="s">
        <v>378</v>
      </c>
      <c r="Q119" s="30" t="s">
        <v>261</v>
      </c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x14ac:dyDescent="0.2">
      <c r="A120" s="47">
        <v>303545</v>
      </c>
      <c r="B120" s="47" t="s">
        <v>38</v>
      </c>
      <c r="C120" s="47" t="s">
        <v>39</v>
      </c>
      <c r="D120" s="48" t="s">
        <v>719</v>
      </c>
      <c r="E120" s="42">
        <v>44908.854166666664</v>
      </c>
      <c r="F120" s="42" t="s">
        <v>42</v>
      </c>
      <c r="G120" s="42" t="s">
        <v>41</v>
      </c>
      <c r="H120" s="48" t="s">
        <v>414</v>
      </c>
      <c r="I120" s="48" t="s">
        <v>70</v>
      </c>
      <c r="J120" s="2" t="s">
        <v>415</v>
      </c>
      <c r="K120" s="2" t="s">
        <v>378</v>
      </c>
      <c r="N120" s="31" t="s">
        <v>63</v>
      </c>
      <c r="O120" s="31" t="s">
        <v>372</v>
      </c>
      <c r="P120" s="31" t="s">
        <v>89</v>
      </c>
      <c r="Q120" s="31" t="s">
        <v>252</v>
      </c>
    </row>
    <row r="121" spans="1:39" x14ac:dyDescent="0.2">
      <c r="A121" s="1">
        <v>302837</v>
      </c>
      <c r="B121" s="1" t="s">
        <v>38</v>
      </c>
      <c r="C121" s="1" t="s">
        <v>56</v>
      </c>
      <c r="D121" s="2" t="s">
        <v>57</v>
      </c>
      <c r="E121" s="3">
        <v>44909.822916666999</v>
      </c>
      <c r="F121" s="3" t="s">
        <v>184</v>
      </c>
      <c r="G121" s="3" t="s">
        <v>446</v>
      </c>
      <c r="H121" s="2" t="s">
        <v>60</v>
      </c>
      <c r="I121" s="2" t="s">
        <v>61</v>
      </c>
      <c r="J121" s="2" t="s">
        <v>62</v>
      </c>
      <c r="N121" t="s">
        <v>63</v>
      </c>
      <c r="O121" t="s">
        <v>244</v>
      </c>
      <c r="P121" t="s">
        <v>63</v>
      </c>
      <c r="Q121" t="s">
        <v>319</v>
      </c>
    </row>
    <row r="122" spans="1:39" x14ac:dyDescent="0.2">
      <c r="A122" s="1">
        <v>302377</v>
      </c>
      <c r="B122" s="1" t="s">
        <v>55</v>
      </c>
      <c r="C122" s="1" t="s">
        <v>181</v>
      </c>
      <c r="D122" s="2" t="s">
        <v>117</v>
      </c>
      <c r="E122" s="3">
        <v>44903.854166666999</v>
      </c>
      <c r="F122" s="3" t="s">
        <v>447</v>
      </c>
      <c r="G122" s="2" t="s">
        <v>183</v>
      </c>
      <c r="H122" s="2" t="s">
        <v>448</v>
      </c>
      <c r="I122" s="2" t="s">
        <v>449</v>
      </c>
    </row>
    <row r="123" spans="1:39" x14ac:dyDescent="0.2">
      <c r="A123" s="1">
        <v>302371</v>
      </c>
      <c r="B123" s="1" t="s">
        <v>55</v>
      </c>
      <c r="C123" s="1" t="s">
        <v>181</v>
      </c>
      <c r="D123" s="2" t="s">
        <v>66</v>
      </c>
      <c r="E123" s="3">
        <v>44911.833333333001</v>
      </c>
      <c r="F123" s="3" t="s">
        <v>183</v>
      </c>
      <c r="G123" s="3" t="s">
        <v>450</v>
      </c>
      <c r="H123" s="2" t="s">
        <v>69</v>
      </c>
      <c r="I123" s="2" t="s">
        <v>70</v>
      </c>
      <c r="J123" s="2" t="s">
        <v>71</v>
      </c>
      <c r="N123" t="s">
        <v>179</v>
      </c>
      <c r="O123" t="s">
        <v>180</v>
      </c>
      <c r="P123" t="s">
        <v>179</v>
      </c>
      <c r="Q123" t="s">
        <v>451</v>
      </c>
    </row>
    <row r="124" spans="1:39" x14ac:dyDescent="0.2">
      <c r="A124" s="1">
        <v>302840</v>
      </c>
      <c r="B124" s="1" t="s">
        <v>38</v>
      </c>
      <c r="C124" s="1" t="s">
        <v>56</v>
      </c>
      <c r="D124" s="2" t="s">
        <v>40</v>
      </c>
      <c r="E124" s="3">
        <v>44912.5625</v>
      </c>
      <c r="F124" s="3" t="s">
        <v>452</v>
      </c>
      <c r="G124" s="2" t="s">
        <v>184</v>
      </c>
      <c r="H124" s="2" t="s">
        <v>385</v>
      </c>
      <c r="I124" s="2" t="s">
        <v>44</v>
      </c>
    </row>
    <row r="125" spans="1:39" x14ac:dyDescent="0.2">
      <c r="A125" s="1">
        <v>303546</v>
      </c>
      <c r="B125" s="1" t="s">
        <v>38</v>
      </c>
      <c r="C125" s="1" t="s">
        <v>39</v>
      </c>
      <c r="D125" s="2" t="s">
        <v>40</v>
      </c>
      <c r="E125" s="3">
        <v>44912.5625</v>
      </c>
      <c r="F125" s="3" t="s">
        <v>75</v>
      </c>
      <c r="G125" s="2" t="s">
        <v>42</v>
      </c>
      <c r="H125" s="2" t="s">
        <v>453</v>
      </c>
      <c r="I125" s="2" t="s">
        <v>242</v>
      </c>
    </row>
    <row r="126" spans="1:39" x14ac:dyDescent="0.2">
      <c r="A126" s="1">
        <v>302604</v>
      </c>
      <c r="B126" s="1" t="s">
        <v>55</v>
      </c>
      <c r="C126" s="1" t="s">
        <v>56</v>
      </c>
      <c r="D126" s="2" t="s">
        <v>40</v>
      </c>
      <c r="E126" s="3">
        <v>44912.5625</v>
      </c>
      <c r="F126" s="3" t="s">
        <v>58</v>
      </c>
      <c r="G126" s="3" t="s">
        <v>454</v>
      </c>
      <c r="H126" s="2" t="s">
        <v>76</v>
      </c>
      <c r="I126" s="2" t="s">
        <v>70</v>
      </c>
      <c r="J126" s="2" t="s">
        <v>455</v>
      </c>
      <c r="K126" s="2" t="s">
        <v>250</v>
      </c>
      <c r="N126" t="s">
        <v>250</v>
      </c>
      <c r="O126" t="s">
        <v>410</v>
      </c>
      <c r="P126" t="s">
        <v>250</v>
      </c>
      <c r="Q126" t="s">
        <v>335</v>
      </c>
    </row>
    <row r="127" spans="1:39" x14ac:dyDescent="0.2">
      <c r="A127" s="1">
        <v>302062</v>
      </c>
      <c r="B127" s="1" t="s">
        <v>38</v>
      </c>
      <c r="C127" s="1" t="s">
        <v>139</v>
      </c>
      <c r="D127" s="2" t="s">
        <v>40</v>
      </c>
      <c r="E127" s="3">
        <v>44912.666666666664</v>
      </c>
      <c r="F127" s="3" t="s">
        <v>141</v>
      </c>
      <c r="G127" s="3" t="s">
        <v>140</v>
      </c>
      <c r="H127" s="2" t="s">
        <v>76</v>
      </c>
      <c r="I127" s="2" t="s">
        <v>70</v>
      </c>
      <c r="J127" s="2" t="s">
        <v>455</v>
      </c>
      <c r="K127" s="2"/>
      <c r="L127" t="s">
        <v>456</v>
      </c>
      <c r="M127" s="2" t="s">
        <v>457</v>
      </c>
      <c r="N127" t="s">
        <v>87</v>
      </c>
      <c r="O127" t="s">
        <v>458</v>
      </c>
      <c r="P127" t="s">
        <v>435</v>
      </c>
      <c r="Q127" t="s">
        <v>459</v>
      </c>
      <c r="R127" t="s">
        <v>435</v>
      </c>
      <c r="S127" t="s">
        <v>460</v>
      </c>
      <c r="T127" t="s">
        <v>393</v>
      </c>
      <c r="U127" t="s">
        <v>395</v>
      </c>
      <c r="V127" t="s">
        <v>393</v>
      </c>
      <c r="W127" t="s">
        <v>461</v>
      </c>
      <c r="X127" t="s">
        <v>393</v>
      </c>
      <c r="Y127" t="s">
        <v>462</v>
      </c>
      <c r="Z127" t="s">
        <v>456</v>
      </c>
      <c r="AA127" t="s">
        <v>463</v>
      </c>
      <c r="AB127" t="s">
        <v>443</v>
      </c>
      <c r="AC127" t="s">
        <v>456</v>
      </c>
      <c r="AD127" t="s">
        <v>464</v>
      </c>
      <c r="AE127" t="s">
        <v>443</v>
      </c>
      <c r="AF127" s="31" t="s">
        <v>30</v>
      </c>
      <c r="AG127" s="31" t="s">
        <v>261</v>
      </c>
      <c r="AH127" t="s">
        <v>456</v>
      </c>
      <c r="AI127" s="2" t="s">
        <v>457</v>
      </c>
      <c r="AJ127" t="s">
        <v>456</v>
      </c>
      <c r="AK127" t="s">
        <v>465</v>
      </c>
      <c r="AL127" t="s">
        <v>456</v>
      </c>
      <c r="AM127" s="20" t="s">
        <v>466</v>
      </c>
    </row>
    <row r="128" spans="1:39" x14ac:dyDescent="0.2">
      <c r="A128" s="13"/>
      <c r="B128" s="13"/>
      <c r="C128" s="13"/>
      <c r="D128" s="13" t="s">
        <v>40</v>
      </c>
      <c r="E128" s="14">
        <v>44912.666666666664</v>
      </c>
      <c r="F128" s="14" t="s">
        <v>81</v>
      </c>
      <c r="G128" s="14" t="s">
        <v>467</v>
      </c>
      <c r="H128" s="14" t="s">
        <v>76</v>
      </c>
      <c r="I128" s="14" t="s">
        <v>70</v>
      </c>
      <c r="N128" t="s">
        <v>201</v>
      </c>
      <c r="O128" t="s">
        <v>468</v>
      </c>
      <c r="P128" t="s">
        <v>201</v>
      </c>
      <c r="Q128" t="s">
        <v>469</v>
      </c>
    </row>
    <row r="129" spans="1:39" x14ac:dyDescent="0.2">
      <c r="A129" s="1">
        <v>304162</v>
      </c>
      <c r="B129" s="1" t="s">
        <v>55</v>
      </c>
      <c r="C129" s="1" t="s">
        <v>84</v>
      </c>
      <c r="D129" s="2" t="s">
        <v>40</v>
      </c>
      <c r="E129" s="3">
        <v>44912.75</v>
      </c>
      <c r="F129" s="3" t="s">
        <v>97</v>
      </c>
      <c r="G129" s="2" t="s">
        <v>85</v>
      </c>
      <c r="H129" s="2" t="s">
        <v>470</v>
      </c>
      <c r="I129" s="2" t="s">
        <v>471</v>
      </c>
    </row>
    <row r="130" spans="1:39" x14ac:dyDescent="0.2">
      <c r="A130" s="1">
        <v>304087</v>
      </c>
      <c r="B130" s="1" t="s">
        <v>55</v>
      </c>
      <c r="C130" s="1" t="s">
        <v>84</v>
      </c>
      <c r="D130" s="2" t="s">
        <v>96</v>
      </c>
      <c r="E130" s="3">
        <v>44913.708333333001</v>
      </c>
      <c r="F130" s="3" t="s">
        <v>390</v>
      </c>
      <c r="G130" s="2" t="s">
        <v>85</v>
      </c>
      <c r="H130" s="2" t="s">
        <v>472</v>
      </c>
      <c r="I130" s="2" t="s">
        <v>473</v>
      </c>
    </row>
    <row r="131" spans="1:39" x14ac:dyDescent="0.2">
      <c r="A131" s="1">
        <v>302067</v>
      </c>
      <c r="B131" s="1" t="s">
        <v>38</v>
      </c>
      <c r="C131" s="1" t="s">
        <v>139</v>
      </c>
      <c r="D131" s="2" t="s">
        <v>96</v>
      </c>
      <c r="E131" s="3">
        <v>44914.8125</v>
      </c>
      <c r="F131" s="3" t="s">
        <v>161</v>
      </c>
      <c r="G131" s="2" t="s">
        <v>141</v>
      </c>
      <c r="H131" s="2" t="s">
        <v>474</v>
      </c>
      <c r="I131" s="2" t="s">
        <v>475</v>
      </c>
    </row>
    <row r="132" spans="1:39" x14ac:dyDescent="0.2">
      <c r="A132" s="1">
        <v>304169</v>
      </c>
      <c r="B132" s="1" t="s">
        <v>55</v>
      </c>
      <c r="C132" s="1" t="s">
        <v>84</v>
      </c>
      <c r="D132" s="2" t="s">
        <v>40</v>
      </c>
      <c r="E132" s="3">
        <v>44933.5625</v>
      </c>
      <c r="F132" s="3" t="s">
        <v>85</v>
      </c>
      <c r="G132" s="3" t="s">
        <v>125</v>
      </c>
      <c r="H132" s="2" t="s">
        <v>76</v>
      </c>
      <c r="I132" s="2" t="s">
        <v>70</v>
      </c>
      <c r="K132" s="2" t="s">
        <v>89</v>
      </c>
      <c r="N132" t="s">
        <v>87</v>
      </c>
      <c r="O132" t="s">
        <v>99</v>
      </c>
      <c r="P132" t="s">
        <v>89</v>
      </c>
      <c r="Q132" t="s">
        <v>476</v>
      </c>
      <c r="R132" t="s">
        <v>89</v>
      </c>
      <c r="S132" t="s">
        <v>311</v>
      </c>
      <c r="T132" t="s">
        <v>156</v>
      </c>
      <c r="U132" t="s">
        <v>477</v>
      </c>
      <c r="V132" t="s">
        <v>156</v>
      </c>
      <c r="W132" t="s">
        <v>478</v>
      </c>
      <c r="X132" t="s">
        <v>156</v>
      </c>
      <c r="Y132" t="s">
        <v>479</v>
      </c>
      <c r="Z132" t="s">
        <v>245</v>
      </c>
      <c r="AA132" t="s">
        <v>99</v>
      </c>
      <c r="AB132" t="s">
        <v>480</v>
      </c>
      <c r="AC132" t="s">
        <v>245</v>
      </c>
      <c r="AD132" t="s">
        <v>99</v>
      </c>
      <c r="AE132" t="s">
        <v>480</v>
      </c>
    </row>
    <row r="133" spans="1:39" x14ac:dyDescent="0.2">
      <c r="A133" s="17">
        <v>302070</v>
      </c>
      <c r="B133" s="17" t="s">
        <v>38</v>
      </c>
      <c r="C133" s="17" t="s">
        <v>139</v>
      </c>
      <c r="D133" s="18" t="s">
        <v>40</v>
      </c>
      <c r="E133" s="19">
        <v>44933.666666666999</v>
      </c>
      <c r="F133" s="19" t="s">
        <v>141</v>
      </c>
      <c r="G133" s="19" t="s">
        <v>214</v>
      </c>
      <c r="H133" s="18" t="s">
        <v>76</v>
      </c>
      <c r="I133" s="18" t="s">
        <v>70</v>
      </c>
      <c r="J133" s="20"/>
      <c r="K133" s="20"/>
      <c r="L133" t="s">
        <v>456</v>
      </c>
      <c r="M133" s="20" t="s">
        <v>481</v>
      </c>
      <c r="N133" s="20" t="s">
        <v>87</v>
      </c>
      <c r="O133" s="20" t="s">
        <v>99</v>
      </c>
      <c r="P133" s="20" t="s">
        <v>435</v>
      </c>
      <c r="Q133" s="20" t="s">
        <v>482</v>
      </c>
      <c r="R133" s="20" t="str">
        <f>+P133</f>
        <v>D6</v>
      </c>
      <c r="S133" s="20" t="s">
        <v>483</v>
      </c>
      <c r="T133" s="20" t="s">
        <v>163</v>
      </c>
      <c r="U133" s="20" t="s">
        <v>325</v>
      </c>
      <c r="V133" s="20" t="s">
        <v>163</v>
      </c>
      <c r="W133" s="20" t="s">
        <v>165</v>
      </c>
      <c r="X133" s="20" t="s">
        <v>163</v>
      </c>
      <c r="Y133" s="20" t="s">
        <v>484</v>
      </c>
      <c r="Z133" s="20" t="s">
        <v>456</v>
      </c>
      <c r="AA133" s="20" t="s">
        <v>485</v>
      </c>
      <c r="AB133" s="20" t="s">
        <v>486</v>
      </c>
      <c r="AC133" s="20" t="s">
        <v>456</v>
      </c>
      <c r="AD133" t="s">
        <v>487</v>
      </c>
      <c r="AE133" s="20" t="s">
        <v>486</v>
      </c>
      <c r="AF133" s="20" t="s">
        <v>30</v>
      </c>
      <c r="AG133" s="20" t="s">
        <v>167</v>
      </c>
      <c r="AH133" s="20" t="str">
        <f>+R133</f>
        <v>D6</v>
      </c>
      <c r="AI133" s="20" t="s">
        <v>436</v>
      </c>
      <c r="AJ133" s="20" t="s">
        <v>456</v>
      </c>
      <c r="AK133" s="20" t="s">
        <v>488</v>
      </c>
      <c r="AL133" s="20" t="s">
        <v>456</v>
      </c>
      <c r="AM133" t="s">
        <v>489</v>
      </c>
    </row>
    <row r="134" spans="1:39" x14ac:dyDescent="0.2">
      <c r="A134" s="1">
        <v>302476</v>
      </c>
      <c r="B134" s="1" t="s">
        <v>55</v>
      </c>
      <c r="C134" s="1" t="s">
        <v>106</v>
      </c>
      <c r="D134" s="2" t="s">
        <v>57</v>
      </c>
      <c r="E134" s="3">
        <v>44937.822916666999</v>
      </c>
      <c r="F134" s="3" t="s">
        <v>107</v>
      </c>
      <c r="G134" s="3" t="s">
        <v>268</v>
      </c>
      <c r="H134" s="2" t="s">
        <v>60</v>
      </c>
      <c r="I134" s="2" t="s">
        <v>61</v>
      </c>
      <c r="J134" s="2" t="s">
        <v>62</v>
      </c>
      <c r="N134" t="s">
        <v>250</v>
      </c>
      <c r="O134" t="s">
        <v>490</v>
      </c>
    </row>
    <row r="135" spans="1:39" x14ac:dyDescent="0.2">
      <c r="A135" s="1">
        <v>302949</v>
      </c>
      <c r="B135" s="1" t="s">
        <v>38</v>
      </c>
      <c r="C135" s="1" t="s">
        <v>56</v>
      </c>
      <c r="D135" s="2" t="s">
        <v>66</v>
      </c>
      <c r="E135" s="3">
        <v>44939.833333333001</v>
      </c>
      <c r="F135" s="3" t="s">
        <v>67</v>
      </c>
      <c r="G135" s="3" t="s">
        <v>219</v>
      </c>
      <c r="H135" s="2" t="s">
        <v>69</v>
      </c>
      <c r="I135" s="2" t="s">
        <v>70</v>
      </c>
      <c r="J135" s="2" t="s">
        <v>71</v>
      </c>
      <c r="N135" t="s">
        <v>250</v>
      </c>
      <c r="O135" t="s">
        <v>406</v>
      </c>
      <c r="P135" t="s">
        <v>250</v>
      </c>
      <c r="Q135" t="s">
        <v>491</v>
      </c>
    </row>
    <row r="136" spans="1:39" x14ac:dyDescent="0.2">
      <c r="A136" s="1">
        <v>302895</v>
      </c>
      <c r="B136" s="1" t="s">
        <v>38</v>
      </c>
      <c r="C136" s="1" t="s">
        <v>56</v>
      </c>
      <c r="D136" s="2" t="s">
        <v>40</v>
      </c>
      <c r="E136" s="3">
        <v>44940.5625</v>
      </c>
      <c r="F136" s="3" t="s">
        <v>184</v>
      </c>
      <c r="G136" s="3" t="s">
        <v>420</v>
      </c>
      <c r="H136" s="2" t="s">
        <v>76</v>
      </c>
      <c r="I136" s="2" t="s">
        <v>70</v>
      </c>
      <c r="K136" s="8" t="s">
        <v>201</v>
      </c>
      <c r="N136" t="s">
        <v>201</v>
      </c>
      <c r="O136" t="s">
        <v>231</v>
      </c>
      <c r="P136" t="s">
        <v>201</v>
      </c>
      <c r="Q136" t="s">
        <v>232</v>
      </c>
      <c r="Z136" t="s">
        <v>189</v>
      </c>
      <c r="AA136" t="s">
        <v>492</v>
      </c>
      <c r="AB136" t="s">
        <v>191</v>
      </c>
      <c r="AC136" t="s">
        <v>189</v>
      </c>
      <c r="AD136" t="s">
        <v>493</v>
      </c>
      <c r="AE136" t="s">
        <v>191</v>
      </c>
    </row>
    <row r="137" spans="1:39" x14ac:dyDescent="0.2">
      <c r="A137" s="13"/>
      <c r="B137" s="13"/>
      <c r="C137" s="13"/>
      <c r="D137" s="13" t="s">
        <v>40</v>
      </c>
      <c r="E137" s="14">
        <v>44940.5625</v>
      </c>
      <c r="F137" s="14" t="s">
        <v>81</v>
      </c>
      <c r="G137" s="14" t="s">
        <v>467</v>
      </c>
      <c r="H137" s="14" t="s">
        <v>76</v>
      </c>
      <c r="I137" s="14" t="s">
        <v>70</v>
      </c>
      <c r="N137" t="s">
        <v>201</v>
      </c>
      <c r="O137" t="s">
        <v>494</v>
      </c>
      <c r="P137" t="s">
        <v>201</v>
      </c>
      <c r="Q137" t="s">
        <v>451</v>
      </c>
    </row>
    <row r="138" spans="1:39" x14ac:dyDescent="0.2">
      <c r="A138" s="1">
        <v>303015</v>
      </c>
      <c r="B138" s="1" t="s">
        <v>38</v>
      </c>
      <c r="C138" s="1" t="s">
        <v>181</v>
      </c>
      <c r="D138" s="2" t="s">
        <v>40</v>
      </c>
      <c r="E138" s="3">
        <v>44940.5625</v>
      </c>
      <c r="F138" s="3" t="s">
        <v>220</v>
      </c>
      <c r="G138" s="3" t="s">
        <v>294</v>
      </c>
      <c r="H138" s="2" t="s">
        <v>76</v>
      </c>
      <c r="I138" s="2" t="s">
        <v>70</v>
      </c>
      <c r="N138" s="35" t="s">
        <v>201</v>
      </c>
      <c r="O138" s="35" t="s">
        <v>495</v>
      </c>
      <c r="P138" t="s">
        <v>201</v>
      </c>
      <c r="Q138" t="s">
        <v>358</v>
      </c>
    </row>
    <row r="139" spans="1:39" x14ac:dyDescent="0.2">
      <c r="A139" s="1">
        <v>303557</v>
      </c>
      <c r="B139" s="1" t="s">
        <v>38</v>
      </c>
      <c r="C139" s="1" t="s">
        <v>39</v>
      </c>
      <c r="D139" s="2" t="s">
        <v>40</v>
      </c>
      <c r="E139" s="3">
        <v>44940.666666666999</v>
      </c>
      <c r="F139" s="3" t="s">
        <v>42</v>
      </c>
      <c r="G139" s="3" t="s">
        <v>127</v>
      </c>
      <c r="H139" s="2" t="s">
        <v>76</v>
      </c>
      <c r="I139" s="2" t="s">
        <v>70</v>
      </c>
      <c r="N139" t="s">
        <v>77</v>
      </c>
      <c r="O139" t="s">
        <v>397</v>
      </c>
      <c r="P139" t="s">
        <v>77</v>
      </c>
      <c r="Q139" t="s">
        <v>398</v>
      </c>
    </row>
    <row r="140" spans="1:39" x14ac:dyDescent="0.2">
      <c r="A140" s="1">
        <v>303425</v>
      </c>
      <c r="B140" s="1" t="s">
        <v>38</v>
      </c>
      <c r="C140" s="1" t="s">
        <v>39</v>
      </c>
      <c r="D140" s="2" t="s">
        <v>40</v>
      </c>
      <c r="E140" s="3">
        <v>44940.666666666999</v>
      </c>
      <c r="F140" s="3" t="s">
        <v>46</v>
      </c>
      <c r="G140" s="3" t="s">
        <v>368</v>
      </c>
      <c r="H140" s="2" t="s">
        <v>76</v>
      </c>
      <c r="I140" s="2" t="s">
        <v>70</v>
      </c>
      <c r="N140" t="s">
        <v>77</v>
      </c>
      <c r="O140" t="s">
        <v>391</v>
      </c>
      <c r="P140" t="s">
        <v>77</v>
      </c>
      <c r="Q140" t="s">
        <v>392</v>
      </c>
      <c r="Z140" t="s">
        <v>189</v>
      </c>
      <c r="AA140" t="s">
        <v>492</v>
      </c>
      <c r="AB140" t="s">
        <v>209</v>
      </c>
      <c r="AC140" t="s">
        <v>189</v>
      </c>
      <c r="AD140" t="s">
        <v>493</v>
      </c>
      <c r="AE140" t="s">
        <v>209</v>
      </c>
    </row>
    <row r="141" spans="1:39" x14ac:dyDescent="0.2">
      <c r="A141" s="1">
        <v>303036</v>
      </c>
      <c r="B141" s="1" t="s">
        <v>38</v>
      </c>
      <c r="C141" s="1" t="s">
        <v>496</v>
      </c>
      <c r="D141" s="36" t="s">
        <v>40</v>
      </c>
      <c r="E141" s="37">
        <v>44940.666666666999</v>
      </c>
      <c r="F141" s="37" t="s">
        <v>497</v>
      </c>
      <c r="G141" s="37" t="s">
        <v>498</v>
      </c>
      <c r="H141" s="36" t="s">
        <v>76</v>
      </c>
      <c r="I141" s="36" t="s">
        <v>70</v>
      </c>
      <c r="N141" s="36" t="s">
        <v>77</v>
      </c>
      <c r="O141" s="36" t="s">
        <v>304</v>
      </c>
      <c r="P141" s="35" t="s">
        <v>77</v>
      </c>
      <c r="Q141" s="35" t="s">
        <v>499</v>
      </c>
    </row>
    <row r="142" spans="1:39" x14ac:dyDescent="0.2">
      <c r="A142" s="1">
        <v>302073</v>
      </c>
      <c r="B142" s="1" t="s">
        <v>38</v>
      </c>
      <c r="C142" s="1" t="s">
        <v>139</v>
      </c>
      <c r="D142" s="2" t="s">
        <v>40</v>
      </c>
      <c r="E142" s="3">
        <v>44940.75</v>
      </c>
      <c r="F142" s="3" t="s">
        <v>256</v>
      </c>
      <c r="G142" s="2" t="s">
        <v>141</v>
      </c>
      <c r="H142" s="2" t="s">
        <v>500</v>
      </c>
      <c r="I142" s="2" t="s">
        <v>501</v>
      </c>
    </row>
    <row r="143" spans="1:39" x14ac:dyDescent="0.2">
      <c r="A143" s="1">
        <v>304178</v>
      </c>
      <c r="B143" s="1" t="s">
        <v>55</v>
      </c>
      <c r="C143" s="1" t="s">
        <v>84</v>
      </c>
      <c r="D143" s="2" t="s">
        <v>40</v>
      </c>
      <c r="E143" s="3">
        <v>44940.770833333001</v>
      </c>
      <c r="F143" s="3" t="s">
        <v>85</v>
      </c>
      <c r="G143" s="3" t="s">
        <v>130</v>
      </c>
      <c r="H143" s="2" t="s">
        <v>76</v>
      </c>
      <c r="I143" s="2" t="s">
        <v>70</v>
      </c>
      <c r="N143" t="s">
        <v>87</v>
      </c>
      <c r="O143" t="s">
        <v>200</v>
      </c>
      <c r="P143" t="s">
        <v>98</v>
      </c>
      <c r="Q143" t="s">
        <v>502</v>
      </c>
      <c r="R143" t="s">
        <v>98</v>
      </c>
      <c r="S143" t="s">
        <v>297</v>
      </c>
      <c r="T143" t="s">
        <v>102</v>
      </c>
      <c r="U143" t="s">
        <v>503</v>
      </c>
      <c r="V143" t="s">
        <v>102</v>
      </c>
      <c r="W143" t="s">
        <v>504</v>
      </c>
      <c r="X143" t="s">
        <v>102</v>
      </c>
      <c r="Y143" t="s">
        <v>505</v>
      </c>
    </row>
    <row r="144" spans="1:39" x14ac:dyDescent="0.2">
      <c r="A144" s="17">
        <v>302440</v>
      </c>
      <c r="B144" s="17" t="s">
        <v>55</v>
      </c>
      <c r="C144" s="17" t="s">
        <v>181</v>
      </c>
      <c r="D144" s="18" t="s">
        <v>40</v>
      </c>
      <c r="E144" s="19">
        <v>44940.770833333001</v>
      </c>
      <c r="F144" s="19" t="s">
        <v>183</v>
      </c>
      <c r="G144" s="19" t="s">
        <v>290</v>
      </c>
      <c r="H144" s="18" t="s">
        <v>76</v>
      </c>
      <c r="I144" s="18" t="s">
        <v>70</v>
      </c>
      <c r="J144" s="20"/>
      <c r="K144" s="20"/>
      <c r="L144" s="20"/>
      <c r="M144" s="20"/>
      <c r="N144" s="20" t="s">
        <v>98</v>
      </c>
      <c r="O144" s="20" t="s">
        <v>506</v>
      </c>
      <c r="P144" s="20" t="s">
        <v>98</v>
      </c>
      <c r="Q144" s="20" t="s">
        <v>507</v>
      </c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1" x14ac:dyDescent="0.2">
      <c r="A145" s="13"/>
      <c r="B145" s="13"/>
      <c r="C145" s="13"/>
      <c r="D145" s="44" t="s">
        <v>96</v>
      </c>
      <c r="E145" s="45">
        <v>44941.479166666664</v>
      </c>
      <c r="F145" s="45" t="s">
        <v>46</v>
      </c>
      <c r="G145" s="45" t="s">
        <v>262</v>
      </c>
      <c r="H145" s="45" t="s">
        <v>76</v>
      </c>
      <c r="I145" s="14" t="s">
        <v>70</v>
      </c>
      <c r="N145" s="53" t="s">
        <v>63</v>
      </c>
      <c r="O145" s="53" t="s">
        <v>372</v>
      </c>
      <c r="P145" s="53" t="s">
        <v>89</v>
      </c>
      <c r="Q145" s="53" t="s">
        <v>508</v>
      </c>
    </row>
    <row r="146" spans="1:31" x14ac:dyDescent="0.2">
      <c r="A146" s="13"/>
      <c r="B146" s="13"/>
      <c r="C146" s="13"/>
      <c r="D146" s="13" t="s">
        <v>96</v>
      </c>
      <c r="E146" s="14">
        <v>44941.541666666664</v>
      </c>
      <c r="F146" s="14" t="s">
        <v>85</v>
      </c>
      <c r="G146" s="14" t="s">
        <v>262</v>
      </c>
      <c r="H146" s="14" t="s">
        <v>76</v>
      </c>
      <c r="I146" s="14" t="s">
        <v>70</v>
      </c>
      <c r="N146" t="s">
        <v>87</v>
      </c>
      <c r="O146" t="s">
        <v>458</v>
      </c>
      <c r="P146" t="s">
        <v>89</v>
      </c>
      <c r="Q146" t="s">
        <v>417</v>
      </c>
      <c r="R146" t="s">
        <v>89</v>
      </c>
      <c r="S146" t="s">
        <v>476</v>
      </c>
      <c r="T146" t="s">
        <v>102</v>
      </c>
      <c r="U146" t="s">
        <v>509</v>
      </c>
      <c r="V146" t="s">
        <v>102</v>
      </c>
      <c r="W146" t="s">
        <v>510</v>
      </c>
      <c r="X146" t="s">
        <v>102</v>
      </c>
      <c r="Y146" t="s">
        <v>511</v>
      </c>
      <c r="Z146" t="s">
        <v>63</v>
      </c>
      <c r="AA146" t="s">
        <v>91</v>
      </c>
      <c r="AC146" t="s">
        <v>63</v>
      </c>
      <c r="AD146" t="s">
        <v>512</v>
      </c>
    </row>
    <row r="147" spans="1:31" x14ac:dyDescent="0.2">
      <c r="A147" s="1">
        <v>302621</v>
      </c>
      <c r="B147" s="1" t="s">
        <v>55</v>
      </c>
      <c r="C147" s="1" t="s">
        <v>56</v>
      </c>
      <c r="D147" s="2" t="s">
        <v>373</v>
      </c>
      <c r="E147" s="3">
        <v>44942.854166666999</v>
      </c>
      <c r="F147" s="3" t="s">
        <v>59</v>
      </c>
      <c r="G147" s="2" t="s">
        <v>58</v>
      </c>
      <c r="H147" s="2" t="s">
        <v>414</v>
      </c>
      <c r="I147" s="2" t="s">
        <v>70</v>
      </c>
    </row>
    <row r="148" spans="1:31" x14ac:dyDescent="0.2">
      <c r="A148" s="1">
        <v>303001</v>
      </c>
      <c r="B148" s="1" t="s">
        <v>38</v>
      </c>
      <c r="C148" s="1" t="s">
        <v>181</v>
      </c>
      <c r="D148" s="2" t="s">
        <v>50</v>
      </c>
      <c r="E148" s="3">
        <v>44943.84375</v>
      </c>
      <c r="F148" s="3" t="s">
        <v>326</v>
      </c>
      <c r="G148" s="2" t="s">
        <v>220</v>
      </c>
      <c r="H148" s="2" t="s">
        <v>453</v>
      </c>
      <c r="I148" s="2" t="s">
        <v>242</v>
      </c>
    </row>
    <row r="149" spans="1:31" x14ac:dyDescent="0.2">
      <c r="A149" s="1">
        <v>302288</v>
      </c>
      <c r="B149" s="1" t="s">
        <v>38</v>
      </c>
      <c r="C149" s="1" t="s">
        <v>49</v>
      </c>
      <c r="D149" s="2" t="s">
        <v>57</v>
      </c>
      <c r="E149" s="3">
        <v>44944.822916666999</v>
      </c>
      <c r="F149" s="3" t="s">
        <v>52</v>
      </c>
      <c r="G149" s="3" t="s">
        <v>59</v>
      </c>
      <c r="H149" s="2" t="s">
        <v>60</v>
      </c>
      <c r="I149" s="2" t="s">
        <v>61</v>
      </c>
      <c r="J149" s="2" t="s">
        <v>62</v>
      </c>
      <c r="N149" t="s">
        <v>98</v>
      </c>
      <c r="O149" t="s">
        <v>241</v>
      </c>
    </row>
    <row r="150" spans="1:31" x14ac:dyDescent="0.2">
      <c r="A150" s="1">
        <v>302864</v>
      </c>
      <c r="B150" s="1" t="s">
        <v>38</v>
      </c>
      <c r="C150" s="1" t="s">
        <v>56</v>
      </c>
      <c r="D150" s="2" t="s">
        <v>57</v>
      </c>
      <c r="E150" s="3">
        <v>44944.833333333001</v>
      </c>
      <c r="F150" s="3" t="s">
        <v>387</v>
      </c>
      <c r="G150" s="2" t="s">
        <v>184</v>
      </c>
      <c r="H150" s="2" t="s">
        <v>126</v>
      </c>
      <c r="I150" s="2" t="s">
        <v>44</v>
      </c>
    </row>
    <row r="151" spans="1:31" x14ac:dyDescent="0.2">
      <c r="A151" s="1">
        <v>303591</v>
      </c>
      <c r="B151" s="1" t="s">
        <v>38</v>
      </c>
      <c r="C151" s="1" t="s">
        <v>39</v>
      </c>
      <c r="D151" s="2" t="s">
        <v>117</v>
      </c>
      <c r="E151" s="3">
        <v>44945.822916666999</v>
      </c>
      <c r="F151" s="3" t="s">
        <v>306</v>
      </c>
      <c r="G151" s="2" t="s">
        <v>42</v>
      </c>
      <c r="H151" s="2" t="s">
        <v>513</v>
      </c>
      <c r="I151" s="2" t="s">
        <v>44</v>
      </c>
    </row>
    <row r="152" spans="1:31" x14ac:dyDescent="0.2">
      <c r="A152" s="1">
        <v>302416</v>
      </c>
      <c r="B152" s="1" t="s">
        <v>55</v>
      </c>
      <c r="C152" s="1" t="s">
        <v>181</v>
      </c>
      <c r="D152" s="2" t="s">
        <v>117</v>
      </c>
      <c r="E152" s="3">
        <v>44945.84375</v>
      </c>
      <c r="F152" s="3" t="s">
        <v>450</v>
      </c>
      <c r="G152" s="2" t="s">
        <v>183</v>
      </c>
      <c r="H152" s="2" t="s">
        <v>421</v>
      </c>
      <c r="I152" s="2" t="s">
        <v>270</v>
      </c>
    </row>
    <row r="153" spans="1:31" x14ac:dyDescent="0.2">
      <c r="A153" s="1">
        <v>302965</v>
      </c>
      <c r="B153" s="1" t="s">
        <v>38</v>
      </c>
      <c r="C153" s="1" t="s">
        <v>56</v>
      </c>
      <c r="D153" s="2" t="s">
        <v>66</v>
      </c>
      <c r="E153" s="3">
        <v>44946.833333333001</v>
      </c>
      <c r="F153" s="3" t="s">
        <v>67</v>
      </c>
      <c r="G153" s="3" t="s">
        <v>374</v>
      </c>
      <c r="H153" s="2" t="s">
        <v>69</v>
      </c>
      <c r="I153" s="2" t="s">
        <v>70</v>
      </c>
      <c r="J153" s="2" t="s">
        <v>71</v>
      </c>
      <c r="N153" t="s">
        <v>179</v>
      </c>
      <c r="O153" t="s">
        <v>514</v>
      </c>
      <c r="P153" t="s">
        <v>179</v>
      </c>
      <c r="Q153" t="s">
        <v>180</v>
      </c>
    </row>
    <row r="154" spans="1:31" x14ac:dyDescent="0.2">
      <c r="A154" s="1">
        <v>304184</v>
      </c>
      <c r="B154" s="1" t="s">
        <v>55</v>
      </c>
      <c r="C154" s="1" t="s">
        <v>84</v>
      </c>
      <c r="D154" s="2" t="s">
        <v>40</v>
      </c>
      <c r="E154" s="3">
        <v>44947.583333333001</v>
      </c>
      <c r="F154" s="3" t="s">
        <v>152</v>
      </c>
      <c r="G154" s="2" t="s">
        <v>85</v>
      </c>
      <c r="H154" s="2" t="s">
        <v>515</v>
      </c>
      <c r="I154" s="2" t="s">
        <v>516</v>
      </c>
    </row>
    <row r="155" spans="1:31" x14ac:dyDescent="0.2">
      <c r="A155" s="1">
        <v>302413</v>
      </c>
      <c r="B155" s="1" t="s">
        <v>55</v>
      </c>
      <c r="C155" s="1" t="s">
        <v>181</v>
      </c>
      <c r="D155" s="2" t="s">
        <v>40</v>
      </c>
      <c r="E155" s="3">
        <v>44947.583333333001</v>
      </c>
      <c r="F155" s="3" t="s">
        <v>396</v>
      </c>
      <c r="G155" s="2" t="s">
        <v>183</v>
      </c>
      <c r="H155" s="2" t="s">
        <v>218</v>
      </c>
      <c r="I155" s="2" t="s">
        <v>44</v>
      </c>
    </row>
    <row r="156" spans="1:31" x14ac:dyDescent="0.2">
      <c r="A156" s="1">
        <v>302846</v>
      </c>
      <c r="B156" s="1" t="s">
        <v>38</v>
      </c>
      <c r="C156" s="1" t="s">
        <v>56</v>
      </c>
      <c r="D156" s="2" t="s">
        <v>40</v>
      </c>
      <c r="E156" s="3">
        <v>44947.708333333001</v>
      </c>
      <c r="F156" s="3" t="s">
        <v>185</v>
      </c>
      <c r="G156" s="2" t="s">
        <v>184</v>
      </c>
      <c r="H156" s="2" t="s">
        <v>282</v>
      </c>
      <c r="I156" s="2" t="s">
        <v>283</v>
      </c>
    </row>
    <row r="157" spans="1:31" x14ac:dyDescent="0.2">
      <c r="A157" s="1">
        <v>302472</v>
      </c>
      <c r="B157" s="1" t="s">
        <v>55</v>
      </c>
      <c r="C157" s="1" t="s">
        <v>106</v>
      </c>
      <c r="D157" s="2" t="s">
        <v>40</v>
      </c>
      <c r="E157" s="3">
        <v>44947.708333333001</v>
      </c>
      <c r="F157" s="3" t="s">
        <v>108</v>
      </c>
      <c r="G157" s="2" t="s">
        <v>107</v>
      </c>
      <c r="H157" s="2" t="s">
        <v>282</v>
      </c>
      <c r="I157" s="2" t="s">
        <v>283</v>
      </c>
    </row>
    <row r="158" spans="1:31" x14ac:dyDescent="0.2">
      <c r="A158" s="1">
        <v>302293</v>
      </c>
      <c r="B158" s="1" t="s">
        <v>38</v>
      </c>
      <c r="C158" s="1" t="s">
        <v>49</v>
      </c>
      <c r="D158" s="2" t="s">
        <v>96</v>
      </c>
      <c r="E158" s="3">
        <v>44948.541666666999</v>
      </c>
      <c r="F158" s="3" t="s">
        <v>52</v>
      </c>
      <c r="G158" s="3" t="s">
        <v>300</v>
      </c>
      <c r="H158" s="2" t="s">
        <v>76</v>
      </c>
      <c r="I158" s="2" t="s">
        <v>70</v>
      </c>
      <c r="K158" s="2" t="s">
        <v>145</v>
      </c>
      <c r="N158" t="s">
        <v>145</v>
      </c>
      <c r="O158" t="s">
        <v>517</v>
      </c>
      <c r="Z158" t="s">
        <v>148</v>
      </c>
      <c r="AA158" t="s">
        <v>518</v>
      </c>
      <c r="AB158" t="s">
        <v>150</v>
      </c>
      <c r="AC158" t="s">
        <v>148</v>
      </c>
      <c r="AD158" t="s">
        <v>519</v>
      </c>
      <c r="AE158" t="s">
        <v>150</v>
      </c>
    </row>
    <row r="159" spans="1:31" x14ac:dyDescent="0.2">
      <c r="A159" s="1">
        <v>302625</v>
      </c>
      <c r="B159" s="1" t="s">
        <v>55</v>
      </c>
      <c r="C159" s="1" t="s">
        <v>56</v>
      </c>
      <c r="D159" s="2" t="s">
        <v>96</v>
      </c>
      <c r="E159" s="3">
        <v>44948.541666666999</v>
      </c>
      <c r="F159" s="3" t="s">
        <v>58</v>
      </c>
      <c r="G159" s="3" t="s">
        <v>413</v>
      </c>
      <c r="H159" s="2" t="s">
        <v>76</v>
      </c>
      <c r="I159" s="2" t="s">
        <v>70</v>
      </c>
      <c r="N159" t="s">
        <v>145</v>
      </c>
      <c r="O159" t="s">
        <v>425</v>
      </c>
      <c r="P159" t="s">
        <v>145</v>
      </c>
      <c r="Q159" t="s">
        <v>520</v>
      </c>
    </row>
    <row r="160" spans="1:31" x14ac:dyDescent="0.2">
      <c r="A160" s="13"/>
      <c r="B160" s="13"/>
      <c r="C160" s="13"/>
      <c r="D160" s="13" t="s">
        <v>96</v>
      </c>
      <c r="E160" s="14">
        <v>44948.541666666664</v>
      </c>
      <c r="F160" s="14" t="s">
        <v>113</v>
      </c>
      <c r="G160" s="14" t="s">
        <v>467</v>
      </c>
      <c r="H160" s="14" t="s">
        <v>76</v>
      </c>
      <c r="I160" s="14" t="s">
        <v>70</v>
      </c>
      <c r="N160" t="s">
        <v>89</v>
      </c>
      <c r="O160" t="s">
        <v>90</v>
      </c>
      <c r="P160" t="s">
        <v>89</v>
      </c>
      <c r="Q160" t="s">
        <v>311</v>
      </c>
    </row>
    <row r="161" spans="1:39" x14ac:dyDescent="0.2">
      <c r="A161" s="13"/>
      <c r="B161" s="13"/>
      <c r="C161" s="13"/>
      <c r="D161" s="13" t="s">
        <v>96</v>
      </c>
      <c r="E161" s="14">
        <v>44948.645833333336</v>
      </c>
      <c r="F161" s="14" t="s">
        <v>113</v>
      </c>
      <c r="G161" s="14" t="s">
        <v>467</v>
      </c>
      <c r="H161" s="14" t="s">
        <v>76</v>
      </c>
      <c r="I161" s="14" t="s">
        <v>70</v>
      </c>
      <c r="N161" t="s">
        <v>89</v>
      </c>
      <c r="O161" t="s">
        <v>521</v>
      </c>
      <c r="P161" t="s">
        <v>89</v>
      </c>
      <c r="Q161" t="s">
        <v>476</v>
      </c>
    </row>
    <row r="162" spans="1:39" x14ac:dyDescent="0.2">
      <c r="A162" s="1">
        <v>303563</v>
      </c>
      <c r="B162" s="1" t="s">
        <v>38</v>
      </c>
      <c r="C162" s="1" t="s">
        <v>39</v>
      </c>
      <c r="D162" s="2" t="s">
        <v>96</v>
      </c>
      <c r="E162" s="3">
        <v>44948.645833333001</v>
      </c>
      <c r="F162" s="3" t="s">
        <v>42</v>
      </c>
      <c r="G162" s="3" t="s">
        <v>136</v>
      </c>
      <c r="H162" s="2" t="s">
        <v>76</v>
      </c>
      <c r="I162" s="2" t="s">
        <v>70</v>
      </c>
      <c r="N162" t="s">
        <v>201</v>
      </c>
      <c r="O162" t="s">
        <v>522</v>
      </c>
      <c r="P162" t="s">
        <v>201</v>
      </c>
      <c r="Q162" t="s">
        <v>203</v>
      </c>
      <c r="Z162" t="s">
        <v>148</v>
      </c>
      <c r="AA162" t="s">
        <v>460</v>
      </c>
      <c r="AB162" t="s">
        <v>160</v>
      </c>
      <c r="AC162" t="s">
        <v>148</v>
      </c>
      <c r="AD162" t="s">
        <v>523</v>
      </c>
      <c r="AE162" t="s">
        <v>160</v>
      </c>
    </row>
    <row r="163" spans="1:39" x14ac:dyDescent="0.2">
      <c r="A163" s="1">
        <v>303431</v>
      </c>
      <c r="B163" s="1" t="s">
        <v>38</v>
      </c>
      <c r="C163" s="1" t="s">
        <v>39</v>
      </c>
      <c r="D163" s="2" t="s">
        <v>96</v>
      </c>
      <c r="E163" s="3">
        <v>44948.645833333001</v>
      </c>
      <c r="F163" s="3" t="s">
        <v>46</v>
      </c>
      <c r="G163" s="3" t="s">
        <v>133</v>
      </c>
      <c r="H163" s="2" t="s">
        <v>76</v>
      </c>
      <c r="I163" s="2" t="s">
        <v>70</v>
      </c>
      <c r="N163" t="s">
        <v>201</v>
      </c>
      <c r="O163" t="s">
        <v>469</v>
      </c>
      <c r="P163" t="s">
        <v>201</v>
      </c>
      <c r="Q163" t="s">
        <v>202</v>
      </c>
    </row>
    <row r="164" spans="1:39" x14ac:dyDescent="0.2">
      <c r="A164" s="1">
        <v>302080</v>
      </c>
      <c r="B164" s="1" t="s">
        <v>38</v>
      </c>
      <c r="C164" s="1" t="s">
        <v>139</v>
      </c>
      <c r="D164" s="2" t="s">
        <v>96</v>
      </c>
      <c r="E164" s="3">
        <v>44948.75</v>
      </c>
      <c r="F164" s="3" t="s">
        <v>141</v>
      </c>
      <c r="G164" s="3" t="s">
        <v>274</v>
      </c>
      <c r="H164" s="2" t="s">
        <v>76</v>
      </c>
      <c r="I164" s="2" t="s">
        <v>70</v>
      </c>
      <c r="L164" s="2" t="s">
        <v>1</v>
      </c>
      <c r="M164" s="2"/>
      <c r="N164" t="s">
        <v>87</v>
      </c>
      <c r="O164" t="s">
        <v>318</v>
      </c>
      <c r="P164" s="2" t="str">
        <f>+L164</f>
        <v>D1</v>
      </c>
      <c r="Q164" t="s">
        <v>162</v>
      </c>
      <c r="R164" t="str">
        <f>+P164</f>
        <v>D1</v>
      </c>
      <c r="S164" t="s">
        <v>162</v>
      </c>
      <c r="T164" t="s">
        <v>257</v>
      </c>
      <c r="U164" t="s">
        <v>524</v>
      </c>
      <c r="V164" t="s">
        <v>257</v>
      </c>
      <c r="W164" t="s">
        <v>525</v>
      </c>
      <c r="X164" t="s">
        <v>257</v>
      </c>
      <c r="Y164" t="s">
        <v>526</v>
      </c>
      <c r="AF164" t="s">
        <v>30</v>
      </c>
      <c r="AG164" t="s">
        <v>167</v>
      </c>
      <c r="AH164" t="s">
        <v>1</v>
      </c>
      <c r="AI164" t="s">
        <v>162</v>
      </c>
      <c r="AJ164" t="s">
        <v>1</v>
      </c>
      <c r="AK164" t="s">
        <v>162</v>
      </c>
      <c r="AL164" t="s">
        <v>1</v>
      </c>
      <c r="AM164" t="s">
        <v>162</v>
      </c>
    </row>
    <row r="165" spans="1:39" x14ac:dyDescent="0.2">
      <c r="A165" s="17">
        <v>302301</v>
      </c>
      <c r="B165" s="17" t="s">
        <v>38</v>
      </c>
      <c r="C165" s="17" t="s">
        <v>49</v>
      </c>
      <c r="D165" s="18" t="s">
        <v>96</v>
      </c>
      <c r="E165" s="19">
        <v>44948.75</v>
      </c>
      <c r="F165" s="19" t="s">
        <v>52</v>
      </c>
      <c r="G165" s="19" t="s">
        <v>51</v>
      </c>
      <c r="H165" s="18" t="s">
        <v>76</v>
      </c>
      <c r="I165" s="18" t="s">
        <v>70</v>
      </c>
      <c r="J165" s="20"/>
      <c r="K165" s="20"/>
      <c r="L165" s="20"/>
      <c r="M165" s="20"/>
      <c r="N165" s="20" t="s">
        <v>98</v>
      </c>
      <c r="O165" s="20" t="s">
        <v>155</v>
      </c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1:39" x14ac:dyDescent="0.2">
      <c r="A166" s="1">
        <v>303004</v>
      </c>
      <c r="B166" s="1" t="s">
        <v>38</v>
      </c>
      <c r="C166" s="1" t="s">
        <v>181</v>
      </c>
      <c r="D166" s="2" t="s">
        <v>57</v>
      </c>
      <c r="E166" s="3">
        <v>44951.822916666999</v>
      </c>
      <c r="F166" s="3" t="s">
        <v>220</v>
      </c>
      <c r="G166" s="3" t="s">
        <v>271</v>
      </c>
      <c r="H166" s="2" t="s">
        <v>175</v>
      </c>
      <c r="I166" s="2" t="s">
        <v>70</v>
      </c>
      <c r="J166" s="2" t="s">
        <v>62</v>
      </c>
      <c r="N166" t="s">
        <v>98</v>
      </c>
      <c r="O166" s="46" t="s">
        <v>240</v>
      </c>
      <c r="P166" t="s">
        <v>63</v>
      </c>
      <c r="Q166" t="s">
        <v>527</v>
      </c>
    </row>
    <row r="167" spans="1:39" x14ac:dyDescent="0.2">
      <c r="A167" s="1">
        <v>302298</v>
      </c>
      <c r="B167" s="1" t="s">
        <v>38</v>
      </c>
      <c r="C167" s="1" t="s">
        <v>49</v>
      </c>
      <c r="D167" s="2" t="s">
        <v>117</v>
      </c>
      <c r="E167" s="3">
        <v>44952.833333333001</v>
      </c>
      <c r="F167" s="3" t="s">
        <v>345</v>
      </c>
      <c r="G167" s="2" t="s">
        <v>52</v>
      </c>
      <c r="H167" s="2" t="s">
        <v>528</v>
      </c>
      <c r="I167" s="2" t="s">
        <v>529</v>
      </c>
    </row>
    <row r="168" spans="1:39" x14ac:dyDescent="0.2">
      <c r="A168" s="1">
        <v>302873</v>
      </c>
      <c r="B168" s="1" t="s">
        <v>38</v>
      </c>
      <c r="C168" s="1" t="s">
        <v>56</v>
      </c>
      <c r="D168" s="2" t="s">
        <v>117</v>
      </c>
      <c r="E168" s="3">
        <v>44952.84375</v>
      </c>
      <c r="F168" s="3" t="s">
        <v>446</v>
      </c>
      <c r="G168" s="2" t="s">
        <v>184</v>
      </c>
      <c r="H168" s="2" t="s">
        <v>121</v>
      </c>
      <c r="I168" s="2" t="s">
        <v>122</v>
      </c>
    </row>
    <row r="169" spans="1:39" x14ac:dyDescent="0.2">
      <c r="A169" s="1">
        <v>302084</v>
      </c>
      <c r="B169" s="1" t="s">
        <v>38</v>
      </c>
      <c r="C169" s="1" t="s">
        <v>139</v>
      </c>
      <c r="D169" s="2" t="s">
        <v>66</v>
      </c>
      <c r="E169" s="3">
        <v>44953.833333333001</v>
      </c>
      <c r="F169" s="3" t="s">
        <v>323</v>
      </c>
      <c r="G169" s="2" t="s">
        <v>141</v>
      </c>
      <c r="H169" s="2" t="s">
        <v>530</v>
      </c>
      <c r="I169" s="2" t="s">
        <v>531</v>
      </c>
    </row>
    <row r="170" spans="1:39" x14ac:dyDescent="0.2">
      <c r="A170" s="1">
        <v>302406</v>
      </c>
      <c r="B170" s="1" t="s">
        <v>55</v>
      </c>
      <c r="C170" s="1" t="s">
        <v>181</v>
      </c>
      <c r="D170" s="2" t="s">
        <v>66</v>
      </c>
      <c r="E170" s="3">
        <v>44953.833333333001</v>
      </c>
      <c r="F170" s="3" t="s">
        <v>183</v>
      </c>
      <c r="G170" s="3" t="s">
        <v>182</v>
      </c>
      <c r="H170" s="2" t="s">
        <v>69</v>
      </c>
      <c r="I170" s="2" t="s">
        <v>70</v>
      </c>
      <c r="J170" s="2" t="s">
        <v>71</v>
      </c>
      <c r="N170" t="s">
        <v>179</v>
      </c>
      <c r="O170" t="s">
        <v>532</v>
      </c>
      <c r="P170" t="s">
        <v>179</v>
      </c>
      <c r="Q170" t="s">
        <v>533</v>
      </c>
    </row>
    <row r="171" spans="1:39" x14ac:dyDescent="0.2">
      <c r="A171" s="1">
        <v>302903</v>
      </c>
      <c r="B171" s="1" t="s">
        <v>38</v>
      </c>
      <c r="C171" s="1" t="s">
        <v>56</v>
      </c>
      <c r="D171" s="2" t="s">
        <v>66</v>
      </c>
      <c r="E171" s="3">
        <v>44953.84375</v>
      </c>
      <c r="F171" s="3" t="s">
        <v>341</v>
      </c>
      <c r="G171" s="2" t="s">
        <v>67</v>
      </c>
      <c r="H171" s="2" t="s">
        <v>534</v>
      </c>
      <c r="I171" s="2" t="s">
        <v>535</v>
      </c>
    </row>
    <row r="172" spans="1:39" x14ac:dyDescent="0.2">
      <c r="A172" s="1">
        <v>302596</v>
      </c>
      <c r="B172" s="1" t="s">
        <v>55</v>
      </c>
      <c r="C172" s="1" t="s">
        <v>56</v>
      </c>
      <c r="D172" s="2" t="s">
        <v>40</v>
      </c>
      <c r="E172" s="3">
        <v>44954.541666666999</v>
      </c>
      <c r="F172" s="3" t="s">
        <v>278</v>
      </c>
      <c r="G172" s="2" t="s">
        <v>58</v>
      </c>
      <c r="H172" s="2" t="s">
        <v>536</v>
      </c>
      <c r="I172" s="2" t="s">
        <v>44</v>
      </c>
    </row>
    <row r="173" spans="1:39" x14ac:dyDescent="0.2">
      <c r="A173" s="1">
        <v>303569</v>
      </c>
      <c r="B173" s="1" t="s">
        <v>38</v>
      </c>
      <c r="C173" s="1" t="s">
        <v>39</v>
      </c>
      <c r="D173" s="2" t="s">
        <v>40</v>
      </c>
      <c r="E173" s="3">
        <v>44954.541666666999</v>
      </c>
      <c r="F173" s="3" t="s">
        <v>174</v>
      </c>
      <c r="G173" s="2" t="s">
        <v>42</v>
      </c>
      <c r="H173" s="2" t="s">
        <v>537</v>
      </c>
      <c r="I173" s="2" t="s">
        <v>538</v>
      </c>
    </row>
    <row r="174" spans="1:39" x14ac:dyDescent="0.2">
      <c r="A174" s="1">
        <v>303437</v>
      </c>
      <c r="B174" s="1" t="s">
        <v>38</v>
      </c>
      <c r="C174" s="1" t="s">
        <v>39</v>
      </c>
      <c r="D174" s="2" t="s">
        <v>40</v>
      </c>
      <c r="E174" s="3">
        <v>44954.666666666999</v>
      </c>
      <c r="F174" s="3" t="s">
        <v>144</v>
      </c>
      <c r="G174" s="2" t="s">
        <v>46</v>
      </c>
      <c r="H174" s="2" t="s">
        <v>539</v>
      </c>
      <c r="I174" s="2" t="s">
        <v>540</v>
      </c>
    </row>
    <row r="175" spans="1:39" x14ac:dyDescent="0.2">
      <c r="A175" s="1">
        <v>304191</v>
      </c>
      <c r="B175" s="1" t="s">
        <v>55</v>
      </c>
      <c r="C175" s="1" t="s">
        <v>84</v>
      </c>
      <c r="D175" s="2" t="s">
        <v>40</v>
      </c>
      <c r="E175" s="3">
        <v>44954.75</v>
      </c>
      <c r="F175" s="3" t="s">
        <v>199</v>
      </c>
      <c r="G175" s="2" t="s">
        <v>85</v>
      </c>
      <c r="H175" s="2" t="s">
        <v>541</v>
      </c>
      <c r="I175" s="2" t="s">
        <v>542</v>
      </c>
    </row>
    <row r="176" spans="1:39" x14ac:dyDescent="0.2">
      <c r="A176" s="13"/>
      <c r="B176" s="13"/>
      <c r="C176" s="13"/>
      <c r="D176" s="44" t="s">
        <v>96</v>
      </c>
      <c r="E176" s="45">
        <v>44955.5625</v>
      </c>
      <c r="F176" s="45" t="s">
        <v>46</v>
      </c>
      <c r="G176" s="45" t="s">
        <v>262</v>
      </c>
      <c r="H176" s="45" t="s">
        <v>76</v>
      </c>
      <c r="I176" s="14" t="s">
        <v>70</v>
      </c>
      <c r="N176" s="53" t="s">
        <v>145</v>
      </c>
      <c r="O176" s="53" t="s">
        <v>543</v>
      </c>
      <c r="P176" s="53" t="s">
        <v>145</v>
      </c>
      <c r="Q176" s="53" t="s">
        <v>544</v>
      </c>
      <c r="Z176" t="s">
        <v>245</v>
      </c>
      <c r="AA176" t="s">
        <v>99</v>
      </c>
      <c r="AB176" t="s">
        <v>545</v>
      </c>
      <c r="AC176" t="s">
        <v>245</v>
      </c>
      <c r="AD176" t="s">
        <v>99</v>
      </c>
      <c r="AE176" t="s">
        <v>545</v>
      </c>
    </row>
    <row r="177" spans="1:40" x14ac:dyDescent="0.2">
      <c r="A177" s="13"/>
      <c r="B177" s="13"/>
      <c r="C177" s="13"/>
      <c r="D177" s="13" t="s">
        <v>96</v>
      </c>
      <c r="E177" s="14">
        <v>44955.5625</v>
      </c>
      <c r="F177" s="14" t="s">
        <v>85</v>
      </c>
      <c r="G177" s="14" t="s">
        <v>262</v>
      </c>
      <c r="H177" s="14" t="s">
        <v>76</v>
      </c>
      <c r="I177" s="14" t="s">
        <v>70</v>
      </c>
      <c r="N177" t="s">
        <v>87</v>
      </c>
      <c r="O177" t="s">
        <v>458</v>
      </c>
      <c r="P177" t="s">
        <v>145</v>
      </c>
      <c r="Q177" t="s">
        <v>146</v>
      </c>
      <c r="R177" t="s">
        <v>145</v>
      </c>
      <c r="S177" t="s">
        <v>177</v>
      </c>
      <c r="T177" t="s">
        <v>156</v>
      </c>
      <c r="U177" t="s">
        <v>546</v>
      </c>
      <c r="V177" t="s">
        <v>156</v>
      </c>
      <c r="W177" t="s">
        <v>547</v>
      </c>
      <c r="X177" t="s">
        <v>156</v>
      </c>
      <c r="Y177" t="s">
        <v>548</v>
      </c>
    </row>
    <row r="178" spans="1:40" x14ac:dyDescent="0.2">
      <c r="A178" s="13"/>
      <c r="B178" s="13"/>
      <c r="C178" s="13"/>
      <c r="D178" s="13" t="s">
        <v>96</v>
      </c>
      <c r="E178" s="14">
        <v>44955.666666666664</v>
      </c>
      <c r="F178" s="14" t="s">
        <v>141</v>
      </c>
      <c r="G178" s="14" t="s">
        <v>262</v>
      </c>
      <c r="H178" s="14" t="s">
        <v>76</v>
      </c>
      <c r="I178" s="14" t="s">
        <v>70</v>
      </c>
      <c r="L178" t="s">
        <v>435</v>
      </c>
      <c r="M178" t="s">
        <v>436</v>
      </c>
      <c r="N178" t="s">
        <v>87</v>
      </c>
      <c r="O178" t="s">
        <v>458</v>
      </c>
      <c r="P178" t="s">
        <v>435</v>
      </c>
      <c r="Q178" t="s">
        <v>549</v>
      </c>
      <c r="R178" t="s">
        <v>435</v>
      </c>
      <c r="S178" t="s">
        <v>550</v>
      </c>
      <c r="T178" t="s">
        <v>456</v>
      </c>
      <c r="U178" t="s">
        <v>551</v>
      </c>
      <c r="V178" t="s">
        <v>456</v>
      </c>
      <c r="W178" t="s">
        <v>552</v>
      </c>
      <c r="X178" t="s">
        <v>456</v>
      </c>
      <c r="Y178" t="s">
        <v>553</v>
      </c>
      <c r="Z178" t="s">
        <v>435</v>
      </c>
      <c r="AA178" t="s">
        <v>554</v>
      </c>
      <c r="AB178" t="s">
        <v>555</v>
      </c>
      <c r="AC178" t="s">
        <v>435</v>
      </c>
      <c r="AD178" t="s">
        <v>556</v>
      </c>
      <c r="AE178" t="s">
        <v>555</v>
      </c>
      <c r="AF178" s="31" t="s">
        <v>30</v>
      </c>
      <c r="AG178" s="30" t="s">
        <v>261</v>
      </c>
      <c r="AH178" t="s">
        <v>435</v>
      </c>
      <c r="AI178" t="s">
        <v>436</v>
      </c>
      <c r="AJ178" t="s">
        <v>456</v>
      </c>
      <c r="AK178" t="s">
        <v>557</v>
      </c>
      <c r="AL178" t="s">
        <v>456</v>
      </c>
      <c r="AM178" t="s">
        <v>489</v>
      </c>
    </row>
    <row r="179" spans="1:40" x14ac:dyDescent="0.2">
      <c r="A179" s="1">
        <v>302486</v>
      </c>
      <c r="B179" s="1" t="s">
        <v>55</v>
      </c>
      <c r="C179" s="1" t="s">
        <v>106</v>
      </c>
      <c r="D179" s="2" t="s">
        <v>50</v>
      </c>
      <c r="E179" s="3">
        <v>44957.833333333001</v>
      </c>
      <c r="F179" s="3" t="s">
        <v>377</v>
      </c>
      <c r="G179" s="2" t="s">
        <v>107</v>
      </c>
      <c r="H179" s="2" t="s">
        <v>558</v>
      </c>
      <c r="I179" s="2" t="s">
        <v>44</v>
      </c>
    </row>
    <row r="180" spans="1:40" x14ac:dyDescent="0.2">
      <c r="A180" s="1">
        <v>302636</v>
      </c>
      <c r="B180" s="1" t="s">
        <v>55</v>
      </c>
      <c r="C180" s="1" t="s">
        <v>56</v>
      </c>
      <c r="D180" s="2" t="s">
        <v>57</v>
      </c>
      <c r="E180" s="3">
        <v>44958.822916666999</v>
      </c>
      <c r="F180" s="3" t="s">
        <v>58</v>
      </c>
      <c r="G180" s="3" t="s">
        <v>236</v>
      </c>
      <c r="H180" s="2" t="s">
        <v>60</v>
      </c>
      <c r="I180" s="2" t="s">
        <v>61</v>
      </c>
      <c r="J180" s="2" t="s">
        <v>62</v>
      </c>
      <c r="N180" t="s">
        <v>179</v>
      </c>
      <c r="O180" t="s">
        <v>559</v>
      </c>
      <c r="P180" t="s">
        <v>179</v>
      </c>
      <c r="Q180" t="s">
        <v>451</v>
      </c>
    </row>
    <row r="181" spans="1:40" x14ac:dyDescent="0.2">
      <c r="A181" s="1">
        <v>303007</v>
      </c>
      <c r="B181" s="1" t="s">
        <v>38</v>
      </c>
      <c r="C181" s="1" t="s">
        <v>181</v>
      </c>
      <c r="D181" s="2" t="s">
        <v>117</v>
      </c>
      <c r="E181" s="3">
        <v>44959.833333333001</v>
      </c>
      <c r="F181" s="3" t="s">
        <v>405</v>
      </c>
      <c r="G181" s="2" t="s">
        <v>220</v>
      </c>
      <c r="H181" s="2" t="s">
        <v>558</v>
      </c>
      <c r="I181" s="2" t="s">
        <v>44</v>
      </c>
    </row>
    <row r="182" spans="1:40" x14ac:dyDescent="0.2">
      <c r="A182" s="1">
        <v>302445</v>
      </c>
      <c r="B182" s="1" t="s">
        <v>55</v>
      </c>
      <c r="C182" s="1" t="s">
        <v>181</v>
      </c>
      <c r="D182" s="2" t="s">
        <v>117</v>
      </c>
      <c r="E182" s="3">
        <v>44959.854166666999</v>
      </c>
      <c r="F182" s="3" t="s">
        <v>82</v>
      </c>
      <c r="G182" s="2" t="s">
        <v>183</v>
      </c>
      <c r="H182" s="2" t="s">
        <v>282</v>
      </c>
      <c r="I182" s="2" t="s">
        <v>283</v>
      </c>
    </row>
    <row r="183" spans="1:40" x14ac:dyDescent="0.2">
      <c r="A183" s="1">
        <v>302279</v>
      </c>
      <c r="B183" s="1" t="s">
        <v>38</v>
      </c>
      <c r="C183" s="1" t="s">
        <v>49</v>
      </c>
      <c r="D183" s="2" t="s">
        <v>117</v>
      </c>
      <c r="E183" s="3">
        <v>44959.864583333001</v>
      </c>
      <c r="F183" s="3" t="s">
        <v>178</v>
      </c>
      <c r="G183" s="2" t="s">
        <v>52</v>
      </c>
      <c r="H183" s="2" t="s">
        <v>560</v>
      </c>
      <c r="I183" s="2" t="s">
        <v>561</v>
      </c>
    </row>
    <row r="184" spans="1:40" x14ac:dyDescent="0.2">
      <c r="A184" s="1">
        <v>302869</v>
      </c>
      <c r="B184" s="1" t="s">
        <v>38</v>
      </c>
      <c r="C184" s="1" t="s">
        <v>56</v>
      </c>
      <c r="D184" s="2" t="s">
        <v>66</v>
      </c>
      <c r="E184" s="3">
        <v>44960.833333333001</v>
      </c>
      <c r="F184" s="3" t="s">
        <v>184</v>
      </c>
      <c r="G184" s="3" t="s">
        <v>265</v>
      </c>
      <c r="H184" s="2" t="s">
        <v>69</v>
      </c>
      <c r="I184" s="2" t="s">
        <v>70</v>
      </c>
      <c r="J184" s="2" t="s">
        <v>71</v>
      </c>
      <c r="N184" t="s">
        <v>250</v>
      </c>
      <c r="O184" t="s">
        <v>251</v>
      </c>
      <c r="P184" t="s">
        <v>250</v>
      </c>
      <c r="Q184" t="s">
        <v>562</v>
      </c>
    </row>
    <row r="185" spans="1:40" x14ac:dyDescent="0.2">
      <c r="A185" s="6"/>
      <c r="B185" s="6"/>
      <c r="C185" s="6"/>
      <c r="D185" s="6" t="s">
        <v>40</v>
      </c>
      <c r="E185" s="4">
        <v>44961</v>
      </c>
      <c r="F185" s="4"/>
      <c r="G185" s="4" t="s">
        <v>563</v>
      </c>
      <c r="H185" s="4"/>
      <c r="I185" s="4"/>
      <c r="J185" s="4"/>
      <c r="K185" s="4" t="s">
        <v>179</v>
      </c>
    </row>
    <row r="186" spans="1:40" x14ac:dyDescent="0.2">
      <c r="A186" s="1">
        <v>303020</v>
      </c>
      <c r="B186" s="1" t="s">
        <v>38</v>
      </c>
      <c r="C186" s="1" t="s">
        <v>181</v>
      </c>
      <c r="D186" s="2" t="s">
        <v>40</v>
      </c>
      <c r="E186" s="3">
        <v>44961.5625</v>
      </c>
      <c r="F186" s="3" t="s">
        <v>221</v>
      </c>
      <c r="G186" s="2" t="s">
        <v>220</v>
      </c>
      <c r="H186" s="2" t="s">
        <v>421</v>
      </c>
      <c r="I186" s="2" t="s">
        <v>270</v>
      </c>
    </row>
    <row r="187" spans="1:40" x14ac:dyDescent="0.2">
      <c r="A187" s="1">
        <v>303574</v>
      </c>
      <c r="B187" s="1" t="s">
        <v>38</v>
      </c>
      <c r="C187" s="1" t="s">
        <v>39</v>
      </c>
      <c r="D187" s="2" t="s">
        <v>40</v>
      </c>
      <c r="E187" s="3">
        <v>44961.5625</v>
      </c>
      <c r="F187" s="3" t="s">
        <v>42</v>
      </c>
      <c r="G187" s="3" t="s">
        <v>140</v>
      </c>
      <c r="H187" s="2" t="s">
        <v>76</v>
      </c>
      <c r="I187" s="2" t="s">
        <v>70</v>
      </c>
      <c r="J187" s="2" t="s">
        <v>435</v>
      </c>
      <c r="K187" s="2" t="s">
        <v>63</v>
      </c>
      <c r="N187" t="s">
        <v>63</v>
      </c>
      <c r="O187" s="31" t="s">
        <v>261</v>
      </c>
      <c r="P187" t="s">
        <v>63</v>
      </c>
      <c r="Q187" t="s">
        <v>476</v>
      </c>
      <c r="Z187" t="s">
        <v>189</v>
      </c>
      <c r="AA187" t="s">
        <v>564</v>
      </c>
      <c r="AB187" t="s">
        <v>191</v>
      </c>
      <c r="AC187" t="s">
        <v>189</v>
      </c>
      <c r="AD187" t="s">
        <v>565</v>
      </c>
      <c r="AE187" t="s">
        <v>191</v>
      </c>
    </row>
    <row r="188" spans="1:40" x14ac:dyDescent="0.2">
      <c r="A188" s="1">
        <v>303442</v>
      </c>
      <c r="B188" s="1" t="s">
        <v>38</v>
      </c>
      <c r="C188" s="1" t="s">
        <v>39</v>
      </c>
      <c r="D188" s="2" t="s">
        <v>40</v>
      </c>
      <c r="E188" s="3">
        <v>44961.5625</v>
      </c>
      <c r="F188" s="3" t="s">
        <v>46</v>
      </c>
      <c r="G188" s="3" t="s">
        <v>196</v>
      </c>
      <c r="H188" s="2" t="s">
        <v>76</v>
      </c>
      <c r="I188" s="2" t="s">
        <v>70</v>
      </c>
      <c r="J188" s="2" t="s">
        <v>435</v>
      </c>
      <c r="N188" t="s">
        <v>63</v>
      </c>
      <c r="O188" s="31" t="s">
        <v>261</v>
      </c>
      <c r="P188" t="s">
        <v>63</v>
      </c>
      <c r="Q188" t="s">
        <v>91</v>
      </c>
    </row>
    <row r="189" spans="1:40" x14ac:dyDescent="0.2">
      <c r="A189" s="1">
        <v>302275</v>
      </c>
      <c r="B189" s="1" t="s">
        <v>38</v>
      </c>
      <c r="C189" s="1" t="s">
        <v>49</v>
      </c>
      <c r="D189" s="2" t="s">
        <v>40</v>
      </c>
      <c r="E189" s="3">
        <v>44961.5625</v>
      </c>
      <c r="F189" s="3" t="s">
        <v>52</v>
      </c>
      <c r="G189" s="3" t="s">
        <v>171</v>
      </c>
      <c r="H189" s="2" t="s">
        <v>76</v>
      </c>
      <c r="I189" s="2" t="s">
        <v>70</v>
      </c>
      <c r="J189" s="2" t="s">
        <v>435</v>
      </c>
      <c r="N189" t="s">
        <v>63</v>
      </c>
      <c r="O189" s="31" t="s">
        <v>261</v>
      </c>
    </row>
    <row r="190" spans="1:40" x14ac:dyDescent="0.2">
      <c r="A190" s="1">
        <v>304195</v>
      </c>
      <c r="B190" s="1" t="s">
        <v>55</v>
      </c>
      <c r="C190" s="1" t="s">
        <v>84</v>
      </c>
      <c r="D190" s="2" t="s">
        <v>40</v>
      </c>
      <c r="E190" s="3">
        <v>44961.666666666999</v>
      </c>
      <c r="F190" s="3" t="s">
        <v>85</v>
      </c>
      <c r="G190" s="3" t="s">
        <v>253</v>
      </c>
      <c r="H190" s="2" t="s">
        <v>76</v>
      </c>
      <c r="I190" s="2" t="s">
        <v>70</v>
      </c>
      <c r="J190" s="2" t="s">
        <v>435</v>
      </c>
      <c r="N190" t="s">
        <v>87</v>
      </c>
      <c r="O190" t="s">
        <v>88</v>
      </c>
      <c r="P190" t="s">
        <v>98</v>
      </c>
      <c r="Q190" t="s">
        <v>566</v>
      </c>
      <c r="R190" t="s">
        <v>98</v>
      </c>
      <c r="S190" t="s">
        <v>502</v>
      </c>
      <c r="T190" t="s">
        <v>92</v>
      </c>
      <c r="U190" t="s">
        <v>567</v>
      </c>
      <c r="V190" t="s">
        <v>92</v>
      </c>
      <c r="W190" t="s">
        <v>568</v>
      </c>
      <c r="X190" t="s">
        <v>92</v>
      </c>
      <c r="Y190" t="s">
        <v>569</v>
      </c>
      <c r="Z190" t="s">
        <v>189</v>
      </c>
      <c r="AA190" t="s">
        <v>564</v>
      </c>
      <c r="AB190" s="23" t="s">
        <v>209</v>
      </c>
      <c r="AC190" t="s">
        <v>189</v>
      </c>
      <c r="AD190" t="s">
        <v>565</v>
      </c>
      <c r="AE190" s="23" t="s">
        <v>209</v>
      </c>
      <c r="AN190" t="s">
        <v>570</v>
      </c>
    </row>
    <row r="191" spans="1:40" x14ac:dyDescent="0.2">
      <c r="A191" s="1">
        <v>302090</v>
      </c>
      <c r="B191" s="1" t="s">
        <v>38</v>
      </c>
      <c r="C191" s="1" t="s">
        <v>139</v>
      </c>
      <c r="D191" s="2" t="s">
        <v>40</v>
      </c>
      <c r="E191" s="3">
        <v>44961.770833333001</v>
      </c>
      <c r="F191" s="3" t="s">
        <v>141</v>
      </c>
      <c r="G191" s="3" t="s">
        <v>365</v>
      </c>
      <c r="H191" s="2" t="s">
        <v>76</v>
      </c>
      <c r="I191" s="2" t="s">
        <v>70</v>
      </c>
      <c r="J191" s="2" t="s">
        <v>435</v>
      </c>
      <c r="L191" s="2" t="s">
        <v>1</v>
      </c>
      <c r="M191" s="2"/>
      <c r="N191" t="s">
        <v>87</v>
      </c>
      <c r="O191" t="s">
        <v>88</v>
      </c>
      <c r="P191" s="2" t="str">
        <f>+L191</f>
        <v>D1</v>
      </c>
      <c r="Q191" t="s">
        <v>162</v>
      </c>
      <c r="R191" t="str">
        <f>+P191</f>
        <v>D1</v>
      </c>
      <c r="S191" t="s">
        <v>162</v>
      </c>
      <c r="T191" t="s">
        <v>204</v>
      </c>
      <c r="U191" t="s">
        <v>571</v>
      </c>
      <c r="V191" t="s">
        <v>204</v>
      </c>
      <c r="W191" t="s">
        <v>572</v>
      </c>
      <c r="X191" t="s">
        <v>204</v>
      </c>
      <c r="Y191" t="s">
        <v>573</v>
      </c>
      <c r="AF191" t="s">
        <v>30</v>
      </c>
      <c r="AG191" t="s">
        <v>167</v>
      </c>
      <c r="AH191" t="s">
        <v>1</v>
      </c>
      <c r="AI191" t="s">
        <v>162</v>
      </c>
      <c r="AJ191" t="s">
        <v>1</v>
      </c>
      <c r="AK191" t="s">
        <v>162</v>
      </c>
      <c r="AL191" t="s">
        <v>1</v>
      </c>
      <c r="AM191" t="s">
        <v>162</v>
      </c>
      <c r="AN191" t="s">
        <v>570</v>
      </c>
    </row>
    <row r="192" spans="1:40" x14ac:dyDescent="0.2">
      <c r="A192" s="17">
        <v>302422</v>
      </c>
      <c r="B192" s="17" t="s">
        <v>55</v>
      </c>
      <c r="C192" s="17" t="s">
        <v>181</v>
      </c>
      <c r="D192" s="18" t="s">
        <v>40</v>
      </c>
      <c r="E192" s="19">
        <v>44961.770833333001</v>
      </c>
      <c r="F192" s="19" t="s">
        <v>183</v>
      </c>
      <c r="G192" s="19" t="s">
        <v>447</v>
      </c>
      <c r="H192" s="18" t="s">
        <v>76</v>
      </c>
      <c r="I192" s="18" t="s">
        <v>70</v>
      </c>
      <c r="J192" s="20" t="s">
        <v>435</v>
      </c>
      <c r="K192" s="20"/>
      <c r="L192" s="20"/>
      <c r="M192" s="20"/>
      <c r="N192" s="20" t="s">
        <v>179</v>
      </c>
      <c r="O192" s="20" t="s">
        <v>532</v>
      </c>
      <c r="P192" s="20" t="s">
        <v>179</v>
      </c>
      <c r="Q192" s="20" t="s">
        <v>574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1:39" x14ac:dyDescent="0.2">
      <c r="A193" s="1">
        <v>302270</v>
      </c>
      <c r="B193" s="1" t="s">
        <v>38</v>
      </c>
      <c r="C193" s="1" t="s">
        <v>49</v>
      </c>
      <c r="D193" s="2" t="s">
        <v>373</v>
      </c>
      <c r="E193" s="3">
        <v>44963.84375</v>
      </c>
      <c r="F193" s="3" t="s">
        <v>264</v>
      </c>
      <c r="G193" s="2" t="s">
        <v>52</v>
      </c>
      <c r="H193" s="2" t="s">
        <v>575</v>
      </c>
      <c r="I193" s="2" t="s">
        <v>44</v>
      </c>
    </row>
    <row r="194" spans="1:39" x14ac:dyDescent="0.2">
      <c r="A194" s="1">
        <v>302616</v>
      </c>
      <c r="B194" s="1" t="s">
        <v>55</v>
      </c>
      <c r="C194" s="1" t="s">
        <v>56</v>
      </c>
      <c r="D194" s="2" t="s">
        <v>50</v>
      </c>
      <c r="E194" s="3">
        <v>44964.833333333001</v>
      </c>
      <c r="F194" s="3" t="s">
        <v>168</v>
      </c>
      <c r="G194" s="2" t="s">
        <v>58</v>
      </c>
      <c r="H194" s="2" t="s">
        <v>218</v>
      </c>
      <c r="I194" s="2" t="s">
        <v>44</v>
      </c>
    </row>
    <row r="195" spans="1:39" x14ac:dyDescent="0.2">
      <c r="A195" s="1">
        <v>302950</v>
      </c>
      <c r="B195" s="1" t="s">
        <v>38</v>
      </c>
      <c r="C195" s="1" t="s">
        <v>56</v>
      </c>
      <c r="D195" s="2" t="s">
        <v>50</v>
      </c>
      <c r="E195" s="3">
        <v>44964.854166666999</v>
      </c>
      <c r="F195" s="3" t="s">
        <v>68</v>
      </c>
      <c r="G195" s="2" t="s">
        <v>67</v>
      </c>
      <c r="H195" s="2" t="s">
        <v>576</v>
      </c>
      <c r="I195" s="2" t="s">
        <v>577</v>
      </c>
    </row>
    <row r="196" spans="1:39" x14ac:dyDescent="0.2">
      <c r="A196" s="1">
        <v>302479</v>
      </c>
      <c r="B196" s="1" t="s">
        <v>55</v>
      </c>
      <c r="C196" s="1" t="s">
        <v>106</v>
      </c>
      <c r="D196" s="2" t="s">
        <v>117</v>
      </c>
      <c r="E196" s="3">
        <v>44966.854166666999</v>
      </c>
      <c r="F196" s="3" t="s">
        <v>382</v>
      </c>
      <c r="G196" s="2" t="s">
        <v>107</v>
      </c>
      <c r="H196" s="2" t="s">
        <v>578</v>
      </c>
      <c r="I196" s="2" t="s">
        <v>579</v>
      </c>
    </row>
    <row r="197" spans="1:39" x14ac:dyDescent="0.2">
      <c r="A197" s="1">
        <v>302957</v>
      </c>
      <c r="B197" s="1" t="s">
        <v>38</v>
      </c>
      <c r="C197" s="1" t="s">
        <v>56</v>
      </c>
      <c r="D197" s="2" t="s">
        <v>66</v>
      </c>
      <c r="E197" s="3">
        <v>44967.833333333001</v>
      </c>
      <c r="F197" s="3" t="s">
        <v>67</v>
      </c>
      <c r="G197" s="3" t="s">
        <v>120</v>
      </c>
      <c r="H197" s="2" t="s">
        <v>69</v>
      </c>
      <c r="I197" s="2" t="s">
        <v>70</v>
      </c>
      <c r="J197" s="2" t="s">
        <v>71</v>
      </c>
      <c r="N197" t="s">
        <v>72</v>
      </c>
      <c r="O197" s="31" t="s">
        <v>261</v>
      </c>
      <c r="P197" t="s">
        <v>72</v>
      </c>
      <c r="Q197" s="31" t="s">
        <v>261</v>
      </c>
    </row>
    <row r="198" spans="1:39" x14ac:dyDescent="0.2">
      <c r="A198" s="6"/>
      <c r="B198" s="6"/>
      <c r="C198" s="6"/>
      <c r="D198" s="6" t="s">
        <v>40</v>
      </c>
      <c r="E198" s="4">
        <v>44968</v>
      </c>
      <c r="F198" s="4" t="s">
        <v>580</v>
      </c>
      <c r="G198" s="4"/>
      <c r="H198" s="4"/>
      <c r="I198" s="4"/>
      <c r="J198" s="4"/>
      <c r="K198" s="4"/>
    </row>
    <row r="199" spans="1:39" x14ac:dyDescent="0.2">
      <c r="A199" s="1">
        <v>303010</v>
      </c>
      <c r="B199" s="1" t="s">
        <v>38</v>
      </c>
      <c r="C199" s="1" t="s">
        <v>181</v>
      </c>
      <c r="D199" s="2" t="s">
        <v>40</v>
      </c>
      <c r="E199" s="3">
        <v>44968.541666666999</v>
      </c>
      <c r="F199" s="3" t="s">
        <v>220</v>
      </c>
      <c r="G199" s="3" t="s">
        <v>344</v>
      </c>
      <c r="H199" s="2" t="s">
        <v>76</v>
      </c>
      <c r="I199" s="2" t="s">
        <v>70</v>
      </c>
      <c r="J199" s="2" t="s">
        <v>98</v>
      </c>
      <c r="K199" s="2" t="s">
        <v>109</v>
      </c>
      <c r="N199" t="s">
        <v>109</v>
      </c>
      <c r="O199" t="s">
        <v>581</v>
      </c>
      <c r="P199" t="s">
        <v>109</v>
      </c>
      <c r="Q199" t="s">
        <v>582</v>
      </c>
      <c r="Z199" t="s">
        <v>148</v>
      </c>
      <c r="AA199" t="s">
        <v>149</v>
      </c>
      <c r="AB199" t="s">
        <v>432</v>
      </c>
      <c r="AC199" t="s">
        <v>148</v>
      </c>
      <c r="AD199" t="s">
        <v>583</v>
      </c>
      <c r="AE199" t="s">
        <v>432</v>
      </c>
    </row>
    <row r="200" spans="1:39" ht="14.45" customHeight="1" x14ac:dyDescent="0.25">
      <c r="A200" s="1">
        <v>304198</v>
      </c>
      <c r="B200" s="1" t="s">
        <v>55</v>
      </c>
      <c r="C200" s="1" t="s">
        <v>84</v>
      </c>
      <c r="D200" s="2" t="s">
        <v>40</v>
      </c>
      <c r="E200" s="3">
        <v>44968.541666666999</v>
      </c>
      <c r="F200" s="3" t="s">
        <v>85</v>
      </c>
      <c r="G200" s="3" t="s">
        <v>291</v>
      </c>
      <c r="H200" s="2" t="s">
        <v>76</v>
      </c>
      <c r="I200" s="2" t="s">
        <v>70</v>
      </c>
      <c r="J200" s="2" t="s">
        <v>98</v>
      </c>
      <c r="N200" t="s">
        <v>87</v>
      </c>
      <c r="O200" t="s">
        <v>458</v>
      </c>
      <c r="P200" t="s">
        <v>109</v>
      </c>
      <c r="Q200" t="s">
        <v>263</v>
      </c>
      <c r="R200" t="s">
        <v>109</v>
      </c>
      <c r="S200" t="s">
        <v>244</v>
      </c>
      <c r="T200" t="s">
        <v>156</v>
      </c>
      <c r="U200" s="32" t="s">
        <v>584</v>
      </c>
      <c r="V200" t="s">
        <v>156</v>
      </c>
      <c r="W200" s="32" t="s">
        <v>585</v>
      </c>
      <c r="X200" t="s">
        <v>156</v>
      </c>
      <c r="Y200" s="32" t="s">
        <v>586</v>
      </c>
    </row>
    <row r="201" spans="1:39" x14ac:dyDescent="0.2">
      <c r="A201" s="1">
        <v>302095</v>
      </c>
      <c r="B201" s="1" t="s">
        <v>38</v>
      </c>
      <c r="C201" s="1" t="s">
        <v>139</v>
      </c>
      <c r="D201" s="2" t="s">
        <v>40</v>
      </c>
      <c r="E201" s="3">
        <v>44968.645833333001</v>
      </c>
      <c r="F201" s="3" t="s">
        <v>141</v>
      </c>
      <c r="G201" s="3" t="s">
        <v>399</v>
      </c>
      <c r="H201" s="2" t="s">
        <v>76</v>
      </c>
      <c r="I201" s="2" t="s">
        <v>70</v>
      </c>
      <c r="J201" s="2" t="s">
        <v>98</v>
      </c>
      <c r="L201" s="2" t="s">
        <v>435</v>
      </c>
      <c r="M201" s="2" t="s">
        <v>587</v>
      </c>
      <c r="N201" t="s">
        <v>87</v>
      </c>
      <c r="O201" t="s">
        <v>458</v>
      </c>
      <c r="P201" s="2" t="str">
        <f>+L201</f>
        <v>D6</v>
      </c>
      <c r="Q201" t="s">
        <v>588</v>
      </c>
      <c r="R201" s="2" t="str">
        <f>+P201</f>
        <v>D6</v>
      </c>
      <c r="S201" t="s">
        <v>589</v>
      </c>
      <c r="T201" t="s">
        <v>393</v>
      </c>
      <c r="U201" t="s">
        <v>74</v>
      </c>
      <c r="V201" t="s">
        <v>393</v>
      </c>
      <c r="W201" t="s">
        <v>462</v>
      </c>
      <c r="X201" t="s">
        <v>393</v>
      </c>
      <c r="Y201" t="s">
        <v>461</v>
      </c>
      <c r="Z201" t="s">
        <v>435</v>
      </c>
      <c r="AA201" t="s">
        <v>590</v>
      </c>
      <c r="AB201" t="s">
        <v>443</v>
      </c>
      <c r="AC201" t="s">
        <v>435</v>
      </c>
      <c r="AD201" t="s">
        <v>491</v>
      </c>
      <c r="AE201" t="s">
        <v>443</v>
      </c>
      <c r="AF201" t="s">
        <v>30</v>
      </c>
      <c r="AG201" t="s">
        <v>167</v>
      </c>
      <c r="AH201" s="2" t="str">
        <f>+R201</f>
        <v>D6</v>
      </c>
      <c r="AI201" t="s">
        <v>587</v>
      </c>
      <c r="AJ201" t="s">
        <v>456</v>
      </c>
      <c r="AK201" t="s">
        <v>591</v>
      </c>
      <c r="AL201" t="str">
        <f>+AJ201</f>
        <v>U17F1</v>
      </c>
      <c r="AM201" t="s">
        <v>592</v>
      </c>
    </row>
    <row r="202" spans="1:39" x14ac:dyDescent="0.2">
      <c r="A202" s="1">
        <v>302887</v>
      </c>
      <c r="B202" s="1" t="s">
        <v>38</v>
      </c>
      <c r="C202" s="1" t="s">
        <v>56</v>
      </c>
      <c r="D202" s="2" t="s">
        <v>40</v>
      </c>
      <c r="E202" s="3">
        <v>44968.645833333001</v>
      </c>
      <c r="F202" s="3" t="s">
        <v>184</v>
      </c>
      <c r="G202" s="3" t="s">
        <v>379</v>
      </c>
      <c r="H202" s="2" t="s">
        <v>76</v>
      </c>
      <c r="I202" s="2" t="s">
        <v>70</v>
      </c>
      <c r="J202" s="2" t="s">
        <v>98</v>
      </c>
      <c r="N202" t="s">
        <v>179</v>
      </c>
      <c r="O202" t="s">
        <v>593</v>
      </c>
      <c r="P202" t="s">
        <v>179</v>
      </c>
      <c r="Q202" t="s">
        <v>559</v>
      </c>
    </row>
    <row r="203" spans="1:39" ht="13.15" customHeight="1" x14ac:dyDescent="0.2">
      <c r="A203" s="17">
        <v>303447</v>
      </c>
      <c r="B203" s="17" t="s">
        <v>38</v>
      </c>
      <c r="C203" s="17" t="s">
        <v>39</v>
      </c>
      <c r="D203" s="18" t="s">
        <v>40</v>
      </c>
      <c r="E203" s="19">
        <v>44968.666666666999</v>
      </c>
      <c r="F203" s="19" t="s">
        <v>249</v>
      </c>
      <c r="G203" s="19" t="s">
        <v>46</v>
      </c>
      <c r="H203" s="18" t="s">
        <v>285</v>
      </c>
      <c r="I203" s="18" t="s">
        <v>286</v>
      </c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1:39" x14ac:dyDescent="0.2">
      <c r="A204" s="13"/>
      <c r="B204" s="13"/>
      <c r="C204" s="13"/>
      <c r="D204" s="13" t="s">
        <v>96</v>
      </c>
      <c r="E204" s="14">
        <v>44969.458333333336</v>
      </c>
      <c r="F204" s="14" t="s">
        <v>85</v>
      </c>
      <c r="G204" s="14" t="s">
        <v>262</v>
      </c>
      <c r="H204" s="14" t="s">
        <v>76</v>
      </c>
      <c r="I204" s="14" t="s">
        <v>70</v>
      </c>
      <c r="N204" t="s">
        <v>87</v>
      </c>
      <c r="O204" t="s">
        <v>153</v>
      </c>
      <c r="P204" t="s">
        <v>72</v>
      </c>
      <c r="Q204" s="31" t="s">
        <v>261</v>
      </c>
      <c r="R204" t="s">
        <v>72</v>
      </c>
      <c r="S204" s="31" t="s">
        <v>261</v>
      </c>
      <c r="T204" t="s">
        <v>92</v>
      </c>
      <c r="U204" t="s">
        <v>594</v>
      </c>
      <c r="V204" t="s">
        <v>92</v>
      </c>
      <c r="W204" t="s">
        <v>595</v>
      </c>
      <c r="X204" t="s">
        <v>92</v>
      </c>
      <c r="Y204" t="s">
        <v>320</v>
      </c>
    </row>
    <row r="205" spans="1:39" x14ac:dyDescent="0.2">
      <c r="A205" s="13"/>
      <c r="B205" s="13"/>
      <c r="C205" s="13"/>
      <c r="D205" s="13" t="s">
        <v>96</v>
      </c>
      <c r="E205" s="14">
        <v>44969.5625</v>
      </c>
      <c r="F205" s="14" t="s">
        <v>141</v>
      </c>
      <c r="G205" s="14" t="s">
        <v>262</v>
      </c>
      <c r="H205" s="14" t="s">
        <v>76</v>
      </c>
      <c r="I205" s="14" t="s">
        <v>70</v>
      </c>
      <c r="L205" t="s">
        <v>435</v>
      </c>
      <c r="M205" t="s">
        <v>436</v>
      </c>
      <c r="N205" t="s">
        <v>87</v>
      </c>
      <c r="O205" t="s">
        <v>153</v>
      </c>
      <c r="P205" t="s">
        <v>435</v>
      </c>
      <c r="Q205" t="s">
        <v>596</v>
      </c>
      <c r="R205" t="s">
        <v>435</v>
      </c>
      <c r="S205" t="s">
        <v>597</v>
      </c>
      <c r="T205" t="s">
        <v>163</v>
      </c>
      <c r="U205" t="s">
        <v>324</v>
      </c>
      <c r="V205" t="s">
        <v>163</v>
      </c>
      <c r="W205" t="s">
        <v>598</v>
      </c>
      <c r="X205" t="s">
        <v>163</v>
      </c>
      <c r="Y205" t="s">
        <v>599</v>
      </c>
      <c r="Z205" t="s">
        <v>435</v>
      </c>
      <c r="AA205" t="s">
        <v>600</v>
      </c>
      <c r="AB205" t="s">
        <v>150</v>
      </c>
      <c r="AC205" t="s">
        <v>435</v>
      </c>
      <c r="AD205" t="s">
        <v>601</v>
      </c>
      <c r="AE205" t="s">
        <v>150</v>
      </c>
      <c r="AF205" s="31" t="s">
        <v>30</v>
      </c>
      <c r="AG205" s="30" t="s">
        <v>261</v>
      </c>
      <c r="AH205" t="s">
        <v>435</v>
      </c>
      <c r="AI205" t="s">
        <v>436</v>
      </c>
      <c r="AJ205" t="s">
        <v>456</v>
      </c>
      <c r="AK205" t="s">
        <v>487</v>
      </c>
      <c r="AL205" t="s">
        <v>456</v>
      </c>
      <c r="AM205" t="s">
        <v>465</v>
      </c>
    </row>
    <row r="206" spans="1:39" x14ac:dyDescent="0.2">
      <c r="A206" s="13"/>
      <c r="B206" s="13"/>
      <c r="C206" s="13"/>
      <c r="D206" s="44" t="s">
        <v>96</v>
      </c>
      <c r="E206" s="45">
        <v>44969.5625</v>
      </c>
      <c r="F206" s="45" t="s">
        <v>46</v>
      </c>
      <c r="G206" s="45" t="s">
        <v>262</v>
      </c>
      <c r="H206" s="45" t="s">
        <v>76</v>
      </c>
      <c r="I206" s="14" t="s">
        <v>70</v>
      </c>
      <c r="N206" s="53" t="s">
        <v>72</v>
      </c>
      <c r="O206" s="49" t="s">
        <v>261</v>
      </c>
      <c r="P206" s="53" t="s">
        <v>72</v>
      </c>
      <c r="Q206" s="49" t="s">
        <v>261</v>
      </c>
    </row>
    <row r="207" spans="1:39" x14ac:dyDescent="0.2">
      <c r="A207" s="6"/>
      <c r="B207" s="6"/>
      <c r="C207" s="6"/>
      <c r="D207" s="6" t="s">
        <v>40</v>
      </c>
      <c r="E207" s="4">
        <v>44975</v>
      </c>
      <c r="F207" s="4" t="s">
        <v>602</v>
      </c>
      <c r="G207" s="4"/>
      <c r="H207" s="4"/>
      <c r="I207" s="4"/>
      <c r="J207" s="4"/>
      <c r="K207" s="4"/>
    </row>
    <row r="208" spans="1:39" x14ac:dyDescent="0.2">
      <c r="A208" s="1">
        <v>303579</v>
      </c>
      <c r="B208" s="1" t="s">
        <v>38</v>
      </c>
      <c r="C208" s="1" t="s">
        <v>39</v>
      </c>
      <c r="D208" s="2" t="s">
        <v>40</v>
      </c>
      <c r="E208" s="3">
        <v>44975.5625</v>
      </c>
      <c r="F208" s="3" t="s">
        <v>239</v>
      </c>
      <c r="G208" s="2" t="s">
        <v>42</v>
      </c>
      <c r="H208" s="2" t="s">
        <v>603</v>
      </c>
      <c r="I208" s="2" t="s">
        <v>604</v>
      </c>
    </row>
    <row r="209" spans="1:39" x14ac:dyDescent="0.2">
      <c r="A209" s="1">
        <v>302102</v>
      </c>
      <c r="B209" s="1" t="s">
        <v>38</v>
      </c>
      <c r="C209" s="1" t="s">
        <v>139</v>
      </c>
      <c r="D209" s="2" t="s">
        <v>40</v>
      </c>
      <c r="E209" s="3">
        <v>44975.729166666999</v>
      </c>
      <c r="F209" s="3" t="s">
        <v>434</v>
      </c>
      <c r="G209" s="2" t="s">
        <v>141</v>
      </c>
      <c r="H209" s="2" t="s">
        <v>605</v>
      </c>
      <c r="I209" s="2" t="s">
        <v>606</v>
      </c>
    </row>
    <row r="210" spans="1:39" x14ac:dyDescent="0.2">
      <c r="A210" s="1">
        <v>303455</v>
      </c>
      <c r="B210" s="1" t="s">
        <v>38</v>
      </c>
      <c r="C210" s="1" t="s">
        <v>39</v>
      </c>
      <c r="D210" s="2" t="s">
        <v>96</v>
      </c>
      <c r="E210" s="3">
        <v>44976.5625</v>
      </c>
      <c r="F210" s="3" t="s">
        <v>46</v>
      </c>
      <c r="G210" s="3" t="s">
        <v>284</v>
      </c>
      <c r="H210" s="2" t="s">
        <v>76</v>
      </c>
      <c r="I210" s="2" t="s">
        <v>70</v>
      </c>
      <c r="J210" s="2" t="s">
        <v>179</v>
      </c>
      <c r="K210" s="2" t="s">
        <v>89</v>
      </c>
      <c r="N210" t="s">
        <v>378</v>
      </c>
      <c r="O210" s="31" t="s">
        <v>261</v>
      </c>
      <c r="P210" t="s">
        <v>89</v>
      </c>
      <c r="Q210" t="s">
        <v>311</v>
      </c>
      <c r="Z210" t="s">
        <v>89</v>
      </c>
      <c r="AA210" t="s">
        <v>213</v>
      </c>
      <c r="AB210" t="s">
        <v>607</v>
      </c>
      <c r="AC210" t="s">
        <v>89</v>
      </c>
      <c r="AD210" s="31" t="s">
        <v>720</v>
      </c>
      <c r="AE210" t="s">
        <v>607</v>
      </c>
    </row>
    <row r="211" spans="1:39" x14ac:dyDescent="0.2">
      <c r="A211" s="1">
        <v>304204</v>
      </c>
      <c r="B211" s="1" t="s">
        <v>55</v>
      </c>
      <c r="C211" s="1" t="s">
        <v>84</v>
      </c>
      <c r="D211" s="2" t="s">
        <v>96</v>
      </c>
      <c r="E211" s="3">
        <v>44976.666666666999</v>
      </c>
      <c r="F211" s="3" t="s">
        <v>317</v>
      </c>
      <c r="G211" s="2" t="s">
        <v>85</v>
      </c>
      <c r="H211" s="2" t="s">
        <v>608</v>
      </c>
      <c r="I211" s="2" t="s">
        <v>609</v>
      </c>
    </row>
    <row r="212" spans="1:39" ht="13.15" customHeight="1" x14ac:dyDescent="0.2">
      <c r="A212" s="17">
        <v>303587</v>
      </c>
      <c r="B212" s="17" t="s">
        <v>38</v>
      </c>
      <c r="C212" s="17" t="s">
        <v>39</v>
      </c>
      <c r="D212" s="18" t="s">
        <v>96</v>
      </c>
      <c r="E212" s="19">
        <v>44976.666666666999</v>
      </c>
      <c r="F212" s="19" t="s">
        <v>42</v>
      </c>
      <c r="G212" s="19" t="s">
        <v>287</v>
      </c>
      <c r="H212" s="18" t="s">
        <v>76</v>
      </c>
      <c r="I212" s="18" t="s">
        <v>70</v>
      </c>
      <c r="J212" s="20" t="s">
        <v>179</v>
      </c>
      <c r="K212" s="20"/>
      <c r="L212" s="20"/>
      <c r="M212" s="20"/>
      <c r="N212" s="20" t="s">
        <v>98</v>
      </c>
      <c r="O212" s="20" t="s">
        <v>240</v>
      </c>
      <c r="P212" s="20" t="s">
        <v>98</v>
      </c>
      <c r="Q212" s="20" t="s">
        <v>388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</row>
    <row r="213" spans="1:39" ht="13.15" customHeight="1" x14ac:dyDescent="0.2">
      <c r="A213" s="1">
        <v>303459</v>
      </c>
      <c r="B213" s="1" t="s">
        <v>38</v>
      </c>
      <c r="C213" s="1" t="s">
        <v>39</v>
      </c>
      <c r="D213" s="2" t="s">
        <v>40</v>
      </c>
      <c r="E213" s="3">
        <v>44982.583333333001</v>
      </c>
      <c r="F213" s="3" t="s">
        <v>310</v>
      </c>
      <c r="G213" s="2" t="s">
        <v>46</v>
      </c>
      <c r="H213" s="2" t="s">
        <v>610</v>
      </c>
      <c r="I213" s="2" t="s">
        <v>611</v>
      </c>
    </row>
    <row r="214" spans="1:39" x14ac:dyDescent="0.2">
      <c r="A214" s="1">
        <v>304215</v>
      </c>
      <c r="B214" s="1" t="s">
        <v>55</v>
      </c>
      <c r="C214" s="1" t="s">
        <v>84</v>
      </c>
      <c r="D214" s="2" t="s">
        <v>40</v>
      </c>
      <c r="E214" s="3">
        <v>44982.625</v>
      </c>
      <c r="F214" s="3" t="s">
        <v>347</v>
      </c>
      <c r="G214" s="2" t="s">
        <v>85</v>
      </c>
      <c r="H214" s="2" t="s">
        <v>612</v>
      </c>
      <c r="I214" s="2" t="s">
        <v>613</v>
      </c>
    </row>
    <row r="215" spans="1:39" ht="13.15" customHeight="1" x14ac:dyDescent="0.2">
      <c r="A215" s="1">
        <v>302392</v>
      </c>
      <c r="B215" s="1" t="s">
        <v>55</v>
      </c>
      <c r="C215" s="1" t="s">
        <v>181</v>
      </c>
      <c r="D215" s="2" t="s">
        <v>40</v>
      </c>
      <c r="E215" s="3">
        <v>44982.666666666999</v>
      </c>
      <c r="F215" s="3" t="s">
        <v>183</v>
      </c>
      <c r="G215" s="3" t="s">
        <v>418</v>
      </c>
      <c r="H215" s="2" t="s">
        <v>76</v>
      </c>
      <c r="I215" s="2" t="s">
        <v>70</v>
      </c>
      <c r="K215" s="2" t="s">
        <v>72</v>
      </c>
      <c r="N215" t="s">
        <v>72</v>
      </c>
      <c r="O215" s="31" t="s">
        <v>261</v>
      </c>
      <c r="P215" t="s">
        <v>72</v>
      </c>
      <c r="Q215" s="31" t="s">
        <v>261</v>
      </c>
      <c r="Z215" t="s">
        <v>72</v>
      </c>
      <c r="AA215" s="31" t="s">
        <v>261</v>
      </c>
      <c r="AB215" t="s">
        <v>614</v>
      </c>
      <c r="AC215" t="s">
        <v>72</v>
      </c>
      <c r="AD215" s="31" t="s">
        <v>261</v>
      </c>
      <c r="AE215" t="s">
        <v>614</v>
      </c>
    </row>
    <row r="216" spans="1:39" x14ac:dyDescent="0.2">
      <c r="A216" s="22" t="s">
        <v>615</v>
      </c>
      <c r="B216" s="22"/>
      <c r="C216" s="22"/>
      <c r="D216" s="22" t="s">
        <v>40</v>
      </c>
      <c r="E216" s="21">
        <v>44982.770833333336</v>
      </c>
      <c r="F216" s="21" t="s">
        <v>141</v>
      </c>
      <c r="G216" s="29" t="s">
        <v>616</v>
      </c>
      <c r="H216" s="21" t="s">
        <v>76</v>
      </c>
      <c r="I216" s="21" t="s">
        <v>70</v>
      </c>
      <c r="J216" s="20"/>
      <c r="K216" s="20"/>
      <c r="L216" s="20" t="s">
        <v>435</v>
      </c>
      <c r="M216" s="20" t="s">
        <v>436</v>
      </c>
      <c r="N216" s="20" t="s">
        <v>87</v>
      </c>
      <c r="O216" s="20" t="s">
        <v>153</v>
      </c>
      <c r="P216" s="20" t="str">
        <f>+L216</f>
        <v>D6</v>
      </c>
      <c r="Q216" s="20" t="s">
        <v>617</v>
      </c>
      <c r="R216" s="20" t="str">
        <f>+P216</f>
        <v>D6</v>
      </c>
      <c r="S216" s="20" t="s">
        <v>437</v>
      </c>
      <c r="T216" s="20" t="s">
        <v>257</v>
      </c>
      <c r="U216" s="20" t="s">
        <v>618</v>
      </c>
      <c r="V216" s="20" t="s">
        <v>257</v>
      </c>
      <c r="W216" s="20" t="s">
        <v>619</v>
      </c>
      <c r="X216" s="20" t="s">
        <v>257</v>
      </c>
      <c r="Y216" s="20" t="s">
        <v>620</v>
      </c>
      <c r="Z216" s="20" t="s">
        <v>435</v>
      </c>
      <c r="AA216" s="20" t="s">
        <v>597</v>
      </c>
      <c r="AB216" s="20" t="s">
        <v>621</v>
      </c>
      <c r="AC216" s="20" t="s">
        <v>435</v>
      </c>
      <c r="AD216" s="20" t="s">
        <v>600</v>
      </c>
      <c r="AE216" s="20" t="s">
        <v>621</v>
      </c>
      <c r="AF216" s="20" t="s">
        <v>30</v>
      </c>
      <c r="AG216" s="40" t="s">
        <v>261</v>
      </c>
      <c r="AH216" s="20" t="str">
        <f>+R216</f>
        <v>D6</v>
      </c>
      <c r="AI216" s="20" t="s">
        <v>436</v>
      </c>
      <c r="AJ216" s="20" t="s">
        <v>456</v>
      </c>
      <c r="AK216" s="20" t="s">
        <v>622</v>
      </c>
      <c r="AL216" s="20" t="str">
        <f>+AJ216</f>
        <v>U17F1</v>
      </c>
      <c r="AM216" t="s">
        <v>552</v>
      </c>
    </row>
    <row r="217" spans="1:39" ht="13.15" customHeight="1" x14ac:dyDescent="0.2">
      <c r="A217" s="13"/>
      <c r="B217" s="13"/>
      <c r="C217" s="13"/>
      <c r="D217" s="13" t="s">
        <v>57</v>
      </c>
      <c r="E217" s="14">
        <v>44621</v>
      </c>
      <c r="F217" s="14" t="s">
        <v>81</v>
      </c>
      <c r="G217" s="14" t="s">
        <v>467</v>
      </c>
      <c r="H217" s="14" t="s">
        <v>60</v>
      </c>
      <c r="I217" s="14" t="s">
        <v>61</v>
      </c>
      <c r="N217" t="s">
        <v>378</v>
      </c>
      <c r="O217" s="31" t="s">
        <v>422</v>
      </c>
      <c r="P217" t="s">
        <v>378</v>
      </c>
      <c r="Q217" s="31" t="s">
        <v>261</v>
      </c>
    </row>
    <row r="218" spans="1:39" x14ac:dyDescent="0.2">
      <c r="A218" s="1">
        <v>303597</v>
      </c>
      <c r="B218" s="1" t="s">
        <v>38</v>
      </c>
      <c r="C218" s="1" t="s">
        <v>39</v>
      </c>
      <c r="D218" s="2" t="s">
        <v>40</v>
      </c>
      <c r="E218" s="3">
        <v>44989.541666666999</v>
      </c>
      <c r="F218" s="3" t="s">
        <v>42</v>
      </c>
      <c r="G218" s="3" t="s">
        <v>362</v>
      </c>
      <c r="H218" s="2" t="s">
        <v>76</v>
      </c>
      <c r="I218" s="2" t="s">
        <v>70</v>
      </c>
      <c r="J218" s="2" t="s">
        <v>109</v>
      </c>
      <c r="K218" s="2" t="s">
        <v>77</v>
      </c>
      <c r="N218" t="s">
        <v>77</v>
      </c>
      <c r="O218" t="s">
        <v>623</v>
      </c>
      <c r="P218" t="s">
        <v>77</v>
      </c>
      <c r="Q218" t="s">
        <v>391</v>
      </c>
      <c r="Z218" t="s">
        <v>77</v>
      </c>
      <c r="AA218" s="31" t="s">
        <v>261</v>
      </c>
      <c r="AB218" t="s">
        <v>432</v>
      </c>
      <c r="AC218" t="s">
        <v>77</v>
      </c>
      <c r="AD218" s="31" t="s">
        <v>261</v>
      </c>
      <c r="AE218" t="s">
        <v>432</v>
      </c>
    </row>
    <row r="219" spans="1:39" x14ac:dyDescent="0.2">
      <c r="A219" s="1">
        <v>303465</v>
      </c>
      <c r="B219" s="1" t="s">
        <v>38</v>
      </c>
      <c r="C219" s="1" t="s">
        <v>39</v>
      </c>
      <c r="D219" s="2" t="s">
        <v>40</v>
      </c>
      <c r="E219" s="3">
        <v>44989.541666666999</v>
      </c>
      <c r="F219" s="3" t="s">
        <v>46</v>
      </c>
      <c r="G219" s="3" t="s">
        <v>359</v>
      </c>
      <c r="H219" s="2" t="s">
        <v>76</v>
      </c>
      <c r="I219" s="2" t="s">
        <v>70</v>
      </c>
      <c r="J219" s="2" t="s">
        <v>109</v>
      </c>
      <c r="N219" t="s">
        <v>77</v>
      </c>
      <c r="O219" t="s">
        <v>304</v>
      </c>
      <c r="P219" t="s">
        <v>77</v>
      </c>
      <c r="Q219" t="s">
        <v>624</v>
      </c>
    </row>
    <row r="220" spans="1:39" x14ac:dyDescent="0.2">
      <c r="A220" s="1">
        <v>302282</v>
      </c>
      <c r="B220" s="1" t="s">
        <v>38</v>
      </c>
      <c r="C220" s="1" t="s">
        <v>49</v>
      </c>
      <c r="D220" s="2" t="s">
        <v>40</v>
      </c>
      <c r="E220" s="3">
        <v>44989.541666666999</v>
      </c>
      <c r="F220" s="3" t="s">
        <v>52</v>
      </c>
      <c r="G220" s="3" t="s">
        <v>407</v>
      </c>
      <c r="H220" s="2" t="s">
        <v>76</v>
      </c>
      <c r="I220" s="2" t="s">
        <v>70</v>
      </c>
      <c r="J220" s="2" t="s">
        <v>109</v>
      </c>
      <c r="N220" t="s">
        <v>77</v>
      </c>
      <c r="O220" t="s">
        <v>499</v>
      </c>
      <c r="Q220" t="s">
        <v>625</v>
      </c>
    </row>
    <row r="221" spans="1:39" ht="13.15" customHeight="1" x14ac:dyDescent="0.2">
      <c r="A221" s="1">
        <v>302429</v>
      </c>
      <c r="B221" s="1" t="s">
        <v>55</v>
      </c>
      <c r="C221" s="1" t="s">
        <v>181</v>
      </c>
      <c r="D221" s="2" t="s">
        <v>40</v>
      </c>
      <c r="E221" s="3">
        <v>44989.5625</v>
      </c>
      <c r="F221" s="3" t="s">
        <v>303</v>
      </c>
      <c r="G221" s="2" t="s">
        <v>183</v>
      </c>
      <c r="H221" s="2" t="s">
        <v>385</v>
      </c>
      <c r="I221" s="2" t="s">
        <v>44</v>
      </c>
    </row>
    <row r="222" spans="1:39" x14ac:dyDescent="0.2">
      <c r="A222" s="13"/>
      <c r="B222" s="13"/>
      <c r="C222" s="13"/>
      <c r="D222" s="13" t="s">
        <v>40</v>
      </c>
      <c r="E222" s="14">
        <v>44989.645833333336</v>
      </c>
      <c r="F222" s="14" t="s">
        <v>141</v>
      </c>
      <c r="G222" s="28" t="s">
        <v>626</v>
      </c>
      <c r="H222" s="14" t="s">
        <v>76</v>
      </c>
      <c r="I222" s="14" t="s">
        <v>70</v>
      </c>
      <c r="L222" t="s">
        <v>435</v>
      </c>
      <c r="M222" t="s">
        <v>457</v>
      </c>
      <c r="N222" t="s">
        <v>87</v>
      </c>
      <c r="O222" t="s">
        <v>99</v>
      </c>
      <c r="P222" t="str">
        <f>+L222</f>
        <v>D6</v>
      </c>
      <c r="Q222" t="s">
        <v>601</v>
      </c>
      <c r="R222" t="str">
        <f>+P222</f>
        <v>D6</v>
      </c>
      <c r="S222" t="s">
        <v>410</v>
      </c>
      <c r="T222" t="s">
        <v>257</v>
      </c>
      <c r="U222" t="s">
        <v>258</v>
      </c>
      <c r="V222" t="s">
        <v>257</v>
      </c>
      <c r="W222" t="s">
        <v>259</v>
      </c>
      <c r="X222" t="s">
        <v>257</v>
      </c>
      <c r="Y222" t="s">
        <v>260</v>
      </c>
      <c r="Z222" t="s">
        <v>456</v>
      </c>
      <c r="AA222" t="s">
        <v>335</v>
      </c>
      <c r="AB222" t="s">
        <v>443</v>
      </c>
      <c r="AC222" t="s">
        <v>456</v>
      </c>
      <c r="AD222" t="s">
        <v>489</v>
      </c>
      <c r="AE222" t="s">
        <v>443</v>
      </c>
      <c r="AF222" t="s">
        <v>30</v>
      </c>
      <c r="AG222" s="40" t="s">
        <v>261</v>
      </c>
      <c r="AH222" t="s">
        <v>456</v>
      </c>
      <c r="AI222" t="s">
        <v>627</v>
      </c>
      <c r="AJ222" t="str">
        <f>+AH222</f>
        <v>U17F1</v>
      </c>
      <c r="AK222" t="s">
        <v>464</v>
      </c>
      <c r="AL222" t="str">
        <f>+AJ222</f>
        <v>U17F1</v>
      </c>
      <c r="AM222" t="s">
        <v>463</v>
      </c>
    </row>
    <row r="223" spans="1:39" x14ac:dyDescent="0.2">
      <c r="A223" s="22"/>
      <c r="B223" s="22"/>
      <c r="C223" s="22"/>
      <c r="D223" s="22" t="s">
        <v>40</v>
      </c>
      <c r="E223" s="21">
        <v>44989.645833333336</v>
      </c>
      <c r="F223" s="21" t="s">
        <v>85</v>
      </c>
      <c r="G223" s="29" t="s">
        <v>628</v>
      </c>
      <c r="H223" s="21" t="s">
        <v>76</v>
      </c>
      <c r="I223" s="21" t="s">
        <v>70</v>
      </c>
      <c r="J223" s="20"/>
      <c r="K223" s="20"/>
      <c r="L223" s="20"/>
      <c r="M223" s="20"/>
      <c r="N223" s="20" t="s">
        <v>87</v>
      </c>
      <c r="O223" s="20" t="s">
        <v>99</v>
      </c>
      <c r="P223" s="20" t="s">
        <v>72</v>
      </c>
      <c r="Q223" s="31" t="s">
        <v>261</v>
      </c>
      <c r="R223" s="20" t="s">
        <v>72</v>
      </c>
      <c r="S223" s="30" t="s">
        <v>261</v>
      </c>
      <c r="T223" s="20" t="s">
        <v>156</v>
      </c>
      <c r="U223" s="20" t="s">
        <v>629</v>
      </c>
      <c r="V223" s="20" t="s">
        <v>156</v>
      </c>
      <c r="W223" s="20" t="s">
        <v>630</v>
      </c>
      <c r="X223" s="20" t="s">
        <v>156</v>
      </c>
      <c r="Y223" s="20" t="s">
        <v>631</v>
      </c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</row>
    <row r="224" spans="1:39" x14ac:dyDescent="0.2">
      <c r="A224" s="1">
        <v>302892</v>
      </c>
      <c r="B224" s="1" t="s">
        <v>38</v>
      </c>
      <c r="C224" s="1" t="s">
        <v>56</v>
      </c>
      <c r="D224" s="2" t="s">
        <v>96</v>
      </c>
      <c r="E224" s="3">
        <v>44990.541666666999</v>
      </c>
      <c r="F224" s="3" t="s">
        <v>298</v>
      </c>
      <c r="G224" s="2" t="s">
        <v>184</v>
      </c>
      <c r="H224" s="2" t="s">
        <v>632</v>
      </c>
      <c r="I224" s="2" t="s">
        <v>44</v>
      </c>
    </row>
    <row r="225" spans="1:39" x14ac:dyDescent="0.2">
      <c r="A225" s="1">
        <v>302484</v>
      </c>
      <c r="B225" s="1" t="s">
        <v>55</v>
      </c>
      <c r="C225" s="1" t="s">
        <v>106</v>
      </c>
      <c r="D225" s="2" t="s">
        <v>373</v>
      </c>
      <c r="E225" s="3">
        <v>44991.854166666999</v>
      </c>
      <c r="F225" s="3" t="s">
        <v>233</v>
      </c>
      <c r="G225" s="2" t="s">
        <v>107</v>
      </c>
      <c r="H225" s="2" t="s">
        <v>633</v>
      </c>
      <c r="I225" s="2" t="s">
        <v>44</v>
      </c>
    </row>
    <row r="226" spans="1:39" x14ac:dyDescent="0.2">
      <c r="A226" s="13"/>
      <c r="B226" s="13"/>
      <c r="C226" s="13"/>
      <c r="D226" s="13" t="s">
        <v>634</v>
      </c>
      <c r="E226" s="14">
        <v>44992</v>
      </c>
      <c r="F226" s="14" t="s">
        <v>141</v>
      </c>
      <c r="G226" s="28" t="s">
        <v>635</v>
      </c>
      <c r="H226" s="14" t="s">
        <v>76</v>
      </c>
      <c r="I226" s="14" t="s">
        <v>70</v>
      </c>
      <c r="L226" t="s">
        <v>1</v>
      </c>
      <c r="N226" t="s">
        <v>87</v>
      </c>
      <c r="O226" t="s">
        <v>318</v>
      </c>
      <c r="P226" t="str">
        <f>+L226</f>
        <v>D1</v>
      </c>
      <c r="Q226" t="s">
        <v>162</v>
      </c>
      <c r="R226" t="str">
        <f>+P226</f>
        <v>D1</v>
      </c>
      <c r="S226" t="s">
        <v>162</v>
      </c>
      <c r="T226" t="s">
        <v>393</v>
      </c>
      <c r="U226" t="s">
        <v>636</v>
      </c>
      <c r="V226" t="s">
        <v>393</v>
      </c>
      <c r="W226" t="s">
        <v>637</v>
      </c>
      <c r="X226" t="s">
        <v>393</v>
      </c>
      <c r="Y226" t="s">
        <v>638</v>
      </c>
      <c r="AF226" t="s">
        <v>30</v>
      </c>
      <c r="AG226" s="40" t="s">
        <v>261</v>
      </c>
      <c r="AH226" t="s">
        <v>1</v>
      </c>
      <c r="AI226" t="s">
        <v>162</v>
      </c>
      <c r="AJ226" t="s">
        <v>1</v>
      </c>
      <c r="AK226" t="s">
        <v>162</v>
      </c>
      <c r="AL226" t="s">
        <v>1</v>
      </c>
      <c r="AM226" t="s">
        <v>162</v>
      </c>
    </row>
    <row r="227" spans="1:39" x14ac:dyDescent="0.2">
      <c r="A227" s="1">
        <v>302490</v>
      </c>
      <c r="B227" s="1" t="s">
        <v>55</v>
      </c>
      <c r="C227" s="1" t="s">
        <v>106</v>
      </c>
      <c r="D227" s="2" t="s">
        <v>57</v>
      </c>
      <c r="E227" s="3">
        <v>44993.822916666999</v>
      </c>
      <c r="F227" s="3" t="s">
        <v>107</v>
      </c>
      <c r="G227" s="3" t="s">
        <v>404</v>
      </c>
      <c r="H227" s="2" t="s">
        <v>60</v>
      </c>
      <c r="I227" s="2" t="s">
        <v>61</v>
      </c>
      <c r="J227" s="2" t="s">
        <v>62</v>
      </c>
      <c r="N227" t="s">
        <v>109</v>
      </c>
      <c r="O227" t="s">
        <v>263</v>
      </c>
    </row>
    <row r="228" spans="1:39" x14ac:dyDescent="0.2">
      <c r="A228" s="1">
        <v>302876</v>
      </c>
      <c r="B228" s="1" t="s">
        <v>38</v>
      </c>
      <c r="C228" s="1" t="s">
        <v>56</v>
      </c>
      <c r="D228" s="2" t="s">
        <v>40</v>
      </c>
      <c r="E228" s="3">
        <v>44996.5625</v>
      </c>
      <c r="F228" s="3" t="s">
        <v>184</v>
      </c>
      <c r="G228" s="3" t="s">
        <v>452</v>
      </c>
      <c r="H228" s="2" t="s">
        <v>76</v>
      </c>
      <c r="I228" s="2" t="s">
        <v>70</v>
      </c>
      <c r="J228" s="2" t="s">
        <v>1</v>
      </c>
      <c r="K228" s="8" t="s">
        <v>378</v>
      </c>
      <c r="N228" t="s">
        <v>378</v>
      </c>
      <c r="O228" s="31" t="s">
        <v>261</v>
      </c>
      <c r="P228" t="s">
        <v>378</v>
      </c>
      <c r="Q228" s="31" t="s">
        <v>261</v>
      </c>
      <c r="Z228" t="s">
        <v>245</v>
      </c>
      <c r="AA228" t="s">
        <v>99</v>
      </c>
      <c r="AB228" t="s">
        <v>191</v>
      </c>
      <c r="AC228" t="s">
        <v>245</v>
      </c>
      <c r="AD228" t="s">
        <v>99</v>
      </c>
      <c r="AE228" t="s">
        <v>191</v>
      </c>
    </row>
    <row r="229" spans="1:39" x14ac:dyDescent="0.2">
      <c r="A229" s="13"/>
      <c r="B229" s="13"/>
      <c r="C229" s="13"/>
      <c r="D229" s="13" t="s">
        <v>40</v>
      </c>
      <c r="E229" s="14">
        <v>44996.5625</v>
      </c>
      <c r="F229" s="14" t="s">
        <v>113</v>
      </c>
      <c r="G229" s="14" t="s">
        <v>467</v>
      </c>
      <c r="H229" s="14" t="s">
        <v>76</v>
      </c>
      <c r="I229" s="14" t="s">
        <v>70</v>
      </c>
      <c r="N229" t="s">
        <v>378</v>
      </c>
      <c r="O229" s="31" t="s">
        <v>422</v>
      </c>
      <c r="P229" t="s">
        <v>378</v>
      </c>
      <c r="Q229" s="31" t="s">
        <v>261</v>
      </c>
    </row>
    <row r="230" spans="1:39" x14ac:dyDescent="0.2">
      <c r="A230" s="13"/>
      <c r="B230" s="13"/>
      <c r="C230" s="13"/>
      <c r="D230" s="13" t="s">
        <v>40</v>
      </c>
      <c r="E230" s="14">
        <v>44996.5625</v>
      </c>
      <c r="F230" s="14" t="s">
        <v>81</v>
      </c>
      <c r="G230" s="14" t="s">
        <v>467</v>
      </c>
      <c r="H230" s="14" t="s">
        <v>76</v>
      </c>
      <c r="I230" s="14" t="s">
        <v>70</v>
      </c>
      <c r="N230" t="s">
        <v>378</v>
      </c>
      <c r="O230" s="31" t="s">
        <v>422</v>
      </c>
      <c r="P230" t="s">
        <v>378</v>
      </c>
      <c r="Q230" s="31" t="s">
        <v>261</v>
      </c>
    </row>
    <row r="231" spans="1:39" ht="14.45" customHeight="1" x14ac:dyDescent="0.25">
      <c r="A231" s="13"/>
      <c r="B231" s="13"/>
      <c r="C231" s="13"/>
      <c r="D231" s="13" t="s">
        <v>40</v>
      </c>
      <c r="E231" s="14">
        <v>44996.666666666664</v>
      </c>
      <c r="F231" s="14" t="s">
        <v>85</v>
      </c>
      <c r="G231" s="28" t="s">
        <v>639</v>
      </c>
      <c r="H231" s="14" t="s">
        <v>76</v>
      </c>
      <c r="I231" s="14" t="s">
        <v>70</v>
      </c>
      <c r="N231" t="s">
        <v>87</v>
      </c>
      <c r="O231" t="s">
        <v>200</v>
      </c>
      <c r="P231" t="s">
        <v>77</v>
      </c>
      <c r="Q231" t="s">
        <v>397</v>
      </c>
      <c r="R231" t="s">
        <v>77</v>
      </c>
      <c r="S231" t="s">
        <v>623</v>
      </c>
      <c r="T231" t="s">
        <v>156</v>
      </c>
      <c r="U231" s="32" t="s">
        <v>640</v>
      </c>
      <c r="V231" t="s">
        <v>156</v>
      </c>
      <c r="W231" s="32" t="s">
        <v>641</v>
      </c>
      <c r="X231" t="s">
        <v>156</v>
      </c>
      <c r="Y231" s="33" t="s">
        <v>642</v>
      </c>
    </row>
    <row r="232" spans="1:39" x14ac:dyDescent="0.2">
      <c r="A232" s="1">
        <v>302432</v>
      </c>
      <c r="B232" s="1" t="s">
        <v>55</v>
      </c>
      <c r="C232" s="1" t="s">
        <v>181</v>
      </c>
      <c r="D232" s="2" t="s">
        <v>40</v>
      </c>
      <c r="E232" s="3">
        <v>44996.666666666999</v>
      </c>
      <c r="F232" s="3" t="s">
        <v>183</v>
      </c>
      <c r="G232" s="3" t="s">
        <v>412</v>
      </c>
      <c r="H232" s="2" t="s">
        <v>76</v>
      </c>
      <c r="I232" s="2" t="s">
        <v>70</v>
      </c>
      <c r="J232" s="2" t="s">
        <v>1</v>
      </c>
      <c r="N232" t="s">
        <v>77</v>
      </c>
      <c r="O232" t="s">
        <v>643</v>
      </c>
      <c r="P232" t="s">
        <v>77</v>
      </c>
      <c r="Q232" t="s">
        <v>625</v>
      </c>
      <c r="Z232" t="s">
        <v>245</v>
      </c>
      <c r="AA232" t="s">
        <v>99</v>
      </c>
      <c r="AB232" t="s">
        <v>209</v>
      </c>
      <c r="AC232" t="s">
        <v>245</v>
      </c>
      <c r="AD232" t="s">
        <v>99</v>
      </c>
      <c r="AE232" t="s">
        <v>209</v>
      </c>
    </row>
    <row r="233" spans="1:39" x14ac:dyDescent="0.2">
      <c r="A233" s="1">
        <v>303601</v>
      </c>
      <c r="B233" s="1" t="s">
        <v>38</v>
      </c>
      <c r="C233" s="1" t="s">
        <v>39</v>
      </c>
      <c r="D233" s="2" t="s">
        <v>40</v>
      </c>
      <c r="E233" s="3">
        <v>44996.75</v>
      </c>
      <c r="F233" s="3" t="s">
        <v>317</v>
      </c>
      <c r="G233" s="2" t="s">
        <v>42</v>
      </c>
      <c r="H233" s="2" t="s">
        <v>608</v>
      </c>
      <c r="I233" s="2" t="s">
        <v>609</v>
      </c>
    </row>
    <row r="234" spans="1:39" x14ac:dyDescent="0.2">
      <c r="A234" s="1">
        <v>302612</v>
      </c>
      <c r="B234" s="1" t="s">
        <v>55</v>
      </c>
      <c r="C234" s="1" t="s">
        <v>56</v>
      </c>
      <c r="D234" s="2" t="s">
        <v>40</v>
      </c>
      <c r="E234" s="3">
        <v>44996.770833333001</v>
      </c>
      <c r="F234" s="3" t="s">
        <v>58</v>
      </c>
      <c r="G234" s="3" t="s">
        <v>384</v>
      </c>
      <c r="H234" s="2" t="s">
        <v>76</v>
      </c>
      <c r="I234" s="2" t="s">
        <v>70</v>
      </c>
      <c r="J234" s="2" t="s">
        <v>1</v>
      </c>
      <c r="N234" t="s">
        <v>109</v>
      </c>
      <c r="O234" t="s">
        <v>644</v>
      </c>
      <c r="P234" t="s">
        <v>109</v>
      </c>
      <c r="Q234" t="s">
        <v>170</v>
      </c>
    </row>
    <row r="235" spans="1:39" x14ac:dyDescent="0.2">
      <c r="A235" s="22"/>
      <c r="B235" s="22"/>
      <c r="C235" s="22"/>
      <c r="D235" s="22" t="s">
        <v>40</v>
      </c>
      <c r="E235" s="21">
        <v>44996.770833333336</v>
      </c>
      <c r="F235" s="21" t="s">
        <v>141</v>
      </c>
      <c r="G235" s="29" t="s">
        <v>645</v>
      </c>
      <c r="H235" s="21" t="s">
        <v>76</v>
      </c>
      <c r="I235" s="21" t="s">
        <v>70</v>
      </c>
      <c r="J235" s="20"/>
      <c r="K235" s="20"/>
      <c r="L235" s="20" t="s">
        <v>1</v>
      </c>
      <c r="M235" s="20"/>
      <c r="N235" s="20" t="s">
        <v>87</v>
      </c>
      <c r="O235" s="20" t="s">
        <v>200</v>
      </c>
      <c r="P235" s="20" t="str">
        <f>+L235</f>
        <v>D1</v>
      </c>
      <c r="Q235" s="20" t="s">
        <v>162</v>
      </c>
      <c r="R235" s="20" t="str">
        <f>+P235</f>
        <v>D1</v>
      </c>
      <c r="S235" s="20" t="s">
        <v>162</v>
      </c>
      <c r="T235" s="20" t="s">
        <v>163</v>
      </c>
      <c r="U235" s="20" t="s">
        <v>598</v>
      </c>
      <c r="V235" s="20" t="s">
        <v>163</v>
      </c>
      <c r="W235" s="20" t="s">
        <v>599</v>
      </c>
      <c r="X235" s="20" t="s">
        <v>163</v>
      </c>
      <c r="Y235" s="20" t="s">
        <v>646</v>
      </c>
      <c r="Z235" s="20"/>
      <c r="AA235" s="20"/>
      <c r="AB235" s="20"/>
      <c r="AC235" s="20"/>
      <c r="AD235" s="20"/>
      <c r="AE235" s="20"/>
      <c r="AF235" s="20" t="s">
        <v>30</v>
      </c>
      <c r="AG235" s="40" t="s">
        <v>261</v>
      </c>
      <c r="AH235" s="20" t="s">
        <v>1</v>
      </c>
      <c r="AI235" s="20" t="s">
        <v>162</v>
      </c>
      <c r="AJ235" s="20" t="s">
        <v>1</v>
      </c>
      <c r="AK235" s="20" t="s">
        <v>162</v>
      </c>
      <c r="AL235" s="20" t="s">
        <v>1</v>
      </c>
      <c r="AM235" s="20" t="s">
        <v>162</v>
      </c>
    </row>
    <row r="236" spans="1:39" x14ac:dyDescent="0.2">
      <c r="A236" s="1">
        <v>302958</v>
      </c>
      <c r="B236" s="1" t="s">
        <v>38</v>
      </c>
      <c r="C236" s="1" t="s">
        <v>56</v>
      </c>
      <c r="D236" s="2" t="s">
        <v>373</v>
      </c>
      <c r="E236" s="3">
        <v>44998.84375</v>
      </c>
      <c r="F236" s="42" t="s">
        <v>409</v>
      </c>
      <c r="G236" s="2" t="s">
        <v>67</v>
      </c>
      <c r="H236" s="2" t="s">
        <v>237</v>
      </c>
      <c r="I236" s="2" t="s">
        <v>238</v>
      </c>
    </row>
    <row r="237" spans="1:39" x14ac:dyDescent="0.2">
      <c r="A237" s="13"/>
      <c r="B237" s="13"/>
      <c r="C237" s="13"/>
      <c r="D237" s="13" t="s">
        <v>634</v>
      </c>
      <c r="E237" s="14">
        <v>44999</v>
      </c>
      <c r="F237" s="14" t="s">
        <v>85</v>
      </c>
      <c r="G237" s="28" t="s">
        <v>647</v>
      </c>
      <c r="H237" s="14" t="s">
        <v>76</v>
      </c>
      <c r="I237" s="14" t="s">
        <v>70</v>
      </c>
      <c r="L237" t="s">
        <v>98</v>
      </c>
      <c r="M237" t="s">
        <v>154</v>
      </c>
      <c r="N237" t="s">
        <v>87</v>
      </c>
      <c r="O237" t="s">
        <v>458</v>
      </c>
      <c r="P237" t="s">
        <v>98</v>
      </c>
      <c r="Q237" t="s">
        <v>101</v>
      </c>
      <c r="R237" t="s">
        <v>98</v>
      </c>
      <c r="S237" t="s">
        <v>100</v>
      </c>
      <c r="T237" t="s">
        <v>92</v>
      </c>
      <c r="U237" t="s">
        <v>95</v>
      </c>
      <c r="V237" t="s">
        <v>92</v>
      </c>
      <c r="W237" t="s">
        <v>322</v>
      </c>
      <c r="X237" t="s">
        <v>92</v>
      </c>
      <c r="Y237" t="s">
        <v>321</v>
      </c>
    </row>
    <row r="238" spans="1:39" x14ac:dyDescent="0.2">
      <c r="A238" s="1">
        <v>302640</v>
      </c>
      <c r="B238" s="1" t="s">
        <v>55</v>
      </c>
      <c r="C238" s="1" t="s">
        <v>56</v>
      </c>
      <c r="D238" s="2" t="s">
        <v>50</v>
      </c>
      <c r="E238" s="3">
        <v>44999.854166666999</v>
      </c>
      <c r="F238" s="3" t="s">
        <v>454</v>
      </c>
      <c r="G238" s="2" t="s">
        <v>58</v>
      </c>
      <c r="H238" s="2" t="s">
        <v>272</v>
      </c>
      <c r="I238" s="2" t="s">
        <v>273</v>
      </c>
    </row>
    <row r="239" spans="1:39" x14ac:dyDescent="0.2">
      <c r="A239" s="1">
        <v>302967</v>
      </c>
      <c r="B239" s="1" t="s">
        <v>38</v>
      </c>
      <c r="C239" s="1" t="s">
        <v>56</v>
      </c>
      <c r="D239" s="2" t="s">
        <v>57</v>
      </c>
      <c r="E239" s="3">
        <v>45000.8125</v>
      </c>
      <c r="F239" s="3" t="s">
        <v>118</v>
      </c>
      <c r="G239" s="2" t="s">
        <v>67</v>
      </c>
      <c r="H239" s="2" t="s">
        <v>648</v>
      </c>
      <c r="I239" s="2" t="s">
        <v>44</v>
      </c>
    </row>
    <row r="240" spans="1:39" x14ac:dyDescent="0.2">
      <c r="A240" s="1">
        <v>303025</v>
      </c>
      <c r="B240" s="1" t="s">
        <v>38</v>
      </c>
      <c r="C240" s="1" t="s">
        <v>181</v>
      </c>
      <c r="D240" s="2" t="s">
        <v>57</v>
      </c>
      <c r="E240" s="3">
        <v>45000.822916666999</v>
      </c>
      <c r="F240" s="3" t="s">
        <v>220</v>
      </c>
      <c r="G240" s="3" t="s">
        <v>381</v>
      </c>
      <c r="H240" s="2" t="s">
        <v>175</v>
      </c>
      <c r="I240" s="2" t="s">
        <v>70</v>
      </c>
      <c r="J240" s="2" t="s">
        <v>62</v>
      </c>
      <c r="N240" t="s">
        <v>179</v>
      </c>
      <c r="O240" t="s">
        <v>514</v>
      </c>
      <c r="P240" t="s">
        <v>179</v>
      </c>
      <c r="Q240" t="s">
        <v>593</v>
      </c>
    </row>
    <row r="241" spans="1:39" x14ac:dyDescent="0.2">
      <c r="A241" s="1">
        <v>302628</v>
      </c>
      <c r="B241" s="1" t="s">
        <v>55</v>
      </c>
      <c r="C241" s="1" t="s">
        <v>56</v>
      </c>
      <c r="D241" s="2" t="s">
        <v>40</v>
      </c>
      <c r="E241" s="3">
        <v>45003.604166666999</v>
      </c>
      <c r="F241" s="3" t="s">
        <v>193</v>
      </c>
      <c r="G241" s="2" t="s">
        <v>58</v>
      </c>
      <c r="H241" s="2" t="s">
        <v>126</v>
      </c>
      <c r="I241" s="2" t="s">
        <v>44</v>
      </c>
    </row>
    <row r="242" spans="1:39" x14ac:dyDescent="0.2">
      <c r="A242" s="13"/>
      <c r="B242" s="13"/>
      <c r="C242" s="13"/>
      <c r="D242" s="13" t="s">
        <v>40</v>
      </c>
      <c r="E242" s="14">
        <v>45003.5625</v>
      </c>
      <c r="F242" s="14" t="s">
        <v>46</v>
      </c>
      <c r="G242" s="14" t="s">
        <v>649</v>
      </c>
      <c r="H242" s="14" t="s">
        <v>76</v>
      </c>
      <c r="I242" s="14" t="s">
        <v>70</v>
      </c>
      <c r="K242" t="s">
        <v>145</v>
      </c>
      <c r="N242" t="s">
        <v>145</v>
      </c>
      <c r="O242" t="s">
        <v>147</v>
      </c>
      <c r="P242" t="s">
        <v>145</v>
      </c>
      <c r="Q242" t="s">
        <v>520</v>
      </c>
      <c r="Z242" t="s">
        <v>189</v>
      </c>
      <c r="AA242" t="s">
        <v>650</v>
      </c>
      <c r="AB242" t="s">
        <v>651</v>
      </c>
      <c r="AC242" t="s">
        <v>189</v>
      </c>
      <c r="AD242" t="s">
        <v>652</v>
      </c>
      <c r="AE242" t="s">
        <v>651</v>
      </c>
    </row>
    <row r="243" spans="1:39" x14ac:dyDescent="0.2">
      <c r="A243" s="13"/>
      <c r="B243" s="13"/>
      <c r="C243" s="13"/>
      <c r="D243" s="13" t="s">
        <v>40</v>
      </c>
      <c r="E243" s="14">
        <v>45003.666666666664</v>
      </c>
      <c r="F243" s="14" t="s">
        <v>85</v>
      </c>
      <c r="G243" s="28" t="s">
        <v>653</v>
      </c>
      <c r="H243" s="14" t="s">
        <v>76</v>
      </c>
      <c r="I243" s="14" t="s">
        <v>70</v>
      </c>
      <c r="N243" t="s">
        <v>87</v>
      </c>
      <c r="O243" t="s">
        <v>88</v>
      </c>
      <c r="P243" t="s">
        <v>145</v>
      </c>
      <c r="Q243" t="s">
        <v>543</v>
      </c>
      <c r="R243" t="s">
        <v>145</v>
      </c>
      <c r="S243" t="s">
        <v>491</v>
      </c>
      <c r="T243" t="s">
        <v>102</v>
      </c>
      <c r="U243" t="s">
        <v>654</v>
      </c>
      <c r="V243" t="s">
        <v>102</v>
      </c>
      <c r="W243" t="s">
        <v>352</v>
      </c>
      <c r="X243" t="s">
        <v>102</v>
      </c>
      <c r="Y243" t="s">
        <v>353</v>
      </c>
    </row>
    <row r="244" spans="1:39" x14ac:dyDescent="0.2">
      <c r="A244" s="22"/>
      <c r="B244" s="22"/>
      <c r="C244" s="22"/>
      <c r="D244" s="22" t="s">
        <v>40</v>
      </c>
      <c r="E244" s="21">
        <v>45003.770833333336</v>
      </c>
      <c r="F244" s="21" t="s">
        <v>141</v>
      </c>
      <c r="G244" s="29" t="s">
        <v>655</v>
      </c>
      <c r="H244" s="21" t="s">
        <v>76</v>
      </c>
      <c r="I244" s="21" t="s">
        <v>70</v>
      </c>
      <c r="J244" s="20"/>
      <c r="K244" s="20"/>
      <c r="L244" s="20" t="s">
        <v>1</v>
      </c>
      <c r="M244" s="20"/>
      <c r="N244" s="20" t="s">
        <v>87</v>
      </c>
      <c r="O244" s="20" t="s">
        <v>88</v>
      </c>
      <c r="P244" s="20" t="str">
        <f>+L244</f>
        <v>D1</v>
      </c>
      <c r="Q244" s="20" t="s">
        <v>162</v>
      </c>
      <c r="R244" s="20" t="str">
        <f>+P244</f>
        <v>D1</v>
      </c>
      <c r="S244" s="20" t="s">
        <v>162</v>
      </c>
      <c r="T244" s="20" t="s">
        <v>163</v>
      </c>
      <c r="U244" s="20" t="s">
        <v>656</v>
      </c>
      <c r="V244" s="20" t="s">
        <v>163</v>
      </c>
      <c r="W244" s="20" t="s">
        <v>657</v>
      </c>
      <c r="X244" s="20" t="s">
        <v>163</v>
      </c>
      <c r="Y244" s="20" t="s">
        <v>484</v>
      </c>
      <c r="Z244" s="20"/>
      <c r="AA244" s="20"/>
      <c r="AB244" s="20"/>
      <c r="AC244" s="20"/>
      <c r="AD244" s="20"/>
      <c r="AE244" s="20"/>
      <c r="AF244" s="20" t="s">
        <v>30</v>
      </c>
      <c r="AG244" s="40" t="s">
        <v>261</v>
      </c>
      <c r="AH244" s="20" t="s">
        <v>1</v>
      </c>
      <c r="AI244" s="20" t="s">
        <v>162</v>
      </c>
      <c r="AJ244" s="20" t="s">
        <v>1</v>
      </c>
      <c r="AK244" s="20" t="s">
        <v>162</v>
      </c>
      <c r="AL244" s="20" t="s">
        <v>1</v>
      </c>
      <c r="AM244" s="20" t="s">
        <v>162</v>
      </c>
    </row>
    <row r="245" spans="1:39" x14ac:dyDescent="0.2">
      <c r="A245" s="6"/>
      <c r="B245" s="6"/>
      <c r="C245" s="6"/>
      <c r="D245" s="6" t="s">
        <v>96</v>
      </c>
      <c r="E245" s="4">
        <f>+E244</f>
        <v>45003.770833333336</v>
      </c>
      <c r="F245" s="4" t="s">
        <v>225</v>
      </c>
      <c r="G245" s="4" t="s">
        <v>226</v>
      </c>
      <c r="H245" s="4" t="s">
        <v>61</v>
      </c>
      <c r="I245" s="4"/>
      <c r="J245" s="4"/>
      <c r="K245" s="4" t="s">
        <v>227</v>
      </c>
      <c r="Z245" s="3" t="s">
        <v>26</v>
      </c>
      <c r="AC245" s="3" t="s">
        <v>28</v>
      </c>
    </row>
    <row r="246" spans="1:39" x14ac:dyDescent="0.2">
      <c r="A246" s="22"/>
      <c r="B246" s="22"/>
      <c r="C246" s="22"/>
      <c r="D246" s="22" t="s">
        <v>96</v>
      </c>
      <c r="E246" s="21">
        <v>45004.5625</v>
      </c>
      <c r="F246" s="21" t="s">
        <v>46</v>
      </c>
      <c r="G246" s="21" t="s">
        <v>658</v>
      </c>
      <c r="H246" s="21" t="s">
        <v>76</v>
      </c>
      <c r="I246" s="21" t="s">
        <v>70</v>
      </c>
      <c r="J246" s="20"/>
      <c r="K246" s="20" t="s">
        <v>179</v>
      </c>
      <c r="L246" s="20"/>
      <c r="M246" s="20"/>
      <c r="N246" s="20" t="s">
        <v>179</v>
      </c>
      <c r="O246" s="20" t="s">
        <v>224</v>
      </c>
      <c r="P246" s="20" t="s">
        <v>179</v>
      </c>
      <c r="Q246" s="20" t="s">
        <v>223</v>
      </c>
      <c r="R246" s="20"/>
      <c r="S246" s="20"/>
      <c r="T246" s="20"/>
      <c r="U246" s="20"/>
      <c r="V246" s="20"/>
      <c r="W246" s="20"/>
      <c r="X246" s="20"/>
      <c r="Y246" s="20"/>
      <c r="Z246" s="20" t="s">
        <v>148</v>
      </c>
      <c r="AA246" s="20" t="s">
        <v>659</v>
      </c>
      <c r="AB246" s="20" t="s">
        <v>660</v>
      </c>
      <c r="AC246" s="20" t="s">
        <v>148</v>
      </c>
      <c r="AD246" s="31" t="s">
        <v>261</v>
      </c>
      <c r="AE246" s="20" t="s">
        <v>660</v>
      </c>
      <c r="AF246" s="20"/>
      <c r="AG246" s="20"/>
      <c r="AH246" s="20"/>
      <c r="AI246" s="20"/>
      <c r="AJ246" s="20"/>
      <c r="AK246" s="20"/>
      <c r="AL246" s="20"/>
      <c r="AM246" s="20"/>
    </row>
    <row r="247" spans="1:39" x14ac:dyDescent="0.2">
      <c r="A247" s="13"/>
      <c r="B247" s="13"/>
      <c r="C247" s="13"/>
      <c r="D247" s="13" t="s">
        <v>634</v>
      </c>
      <c r="E247" s="14">
        <v>45006</v>
      </c>
      <c r="F247" s="14" t="s">
        <v>141</v>
      </c>
      <c r="G247" s="28" t="s">
        <v>661</v>
      </c>
      <c r="H247" s="14" t="s">
        <v>76</v>
      </c>
      <c r="I247" s="14" t="s">
        <v>70</v>
      </c>
      <c r="L247" t="s">
        <v>435</v>
      </c>
      <c r="M247" t="s">
        <v>587</v>
      </c>
      <c r="N247" t="s">
        <v>87</v>
      </c>
      <c r="O247" t="s">
        <v>318</v>
      </c>
      <c r="P247" t="str">
        <f>+L247</f>
        <v>D6</v>
      </c>
      <c r="Q247" t="s">
        <v>662</v>
      </c>
      <c r="R247" t="str">
        <f>+P247</f>
        <v>D6</v>
      </c>
      <c r="S247" t="s">
        <v>444</v>
      </c>
      <c r="T247" s="35" t="s">
        <v>435</v>
      </c>
      <c r="U247" s="35" t="s">
        <v>459</v>
      </c>
      <c r="V247" s="35" t="s">
        <v>435</v>
      </c>
      <c r="W247" s="35" t="s">
        <v>460</v>
      </c>
      <c r="X247" s="35" t="s">
        <v>435</v>
      </c>
      <c r="Y247" s="35" t="s">
        <v>663</v>
      </c>
      <c r="AF247" t="s">
        <v>30</v>
      </c>
      <c r="AG247" s="40" t="s">
        <v>261</v>
      </c>
      <c r="AH247" t="str">
        <f>+R247</f>
        <v>D6</v>
      </c>
      <c r="AI247" t="s">
        <v>587</v>
      </c>
      <c r="AJ247" t="s">
        <v>456</v>
      </c>
      <c r="AK247" t="s">
        <v>664</v>
      </c>
      <c r="AL247" t="str">
        <f>+AJ247</f>
        <v>U17F1</v>
      </c>
      <c r="AM247" t="s">
        <v>485</v>
      </c>
    </row>
    <row r="248" spans="1:39" x14ac:dyDescent="0.2">
      <c r="A248" s="13"/>
      <c r="B248" s="13"/>
      <c r="C248" s="13"/>
      <c r="D248" s="13"/>
      <c r="E248" s="14"/>
      <c r="F248" s="14"/>
      <c r="G248" s="28"/>
      <c r="H248" s="14"/>
      <c r="I248" s="14"/>
      <c r="T248" s="35" t="s">
        <v>257</v>
      </c>
      <c r="U248" s="35" t="s">
        <v>429</v>
      </c>
      <c r="V248" s="35" t="s">
        <v>257</v>
      </c>
      <c r="W248" s="35" t="s">
        <v>618</v>
      </c>
      <c r="X248" s="35" t="s">
        <v>257</v>
      </c>
      <c r="Y248" s="35" t="s">
        <v>619</v>
      </c>
    </row>
    <row r="249" spans="1:39" x14ac:dyDescent="0.2">
      <c r="A249" s="13"/>
      <c r="B249" s="13"/>
      <c r="C249" s="13"/>
      <c r="D249" s="13" t="s">
        <v>634</v>
      </c>
      <c r="E249" s="14">
        <v>45006</v>
      </c>
      <c r="F249" s="14" t="s">
        <v>85</v>
      </c>
      <c r="G249" s="28" t="s">
        <v>665</v>
      </c>
      <c r="H249" s="14" t="s">
        <v>76</v>
      </c>
      <c r="I249" s="14" t="s">
        <v>70</v>
      </c>
      <c r="N249" t="s">
        <v>87</v>
      </c>
      <c r="O249" t="s">
        <v>318</v>
      </c>
      <c r="P249" t="s">
        <v>145</v>
      </c>
      <c r="Q249" t="s">
        <v>426</v>
      </c>
      <c r="R249" t="s">
        <v>145</v>
      </c>
      <c r="S249" t="s">
        <v>459</v>
      </c>
      <c r="T249" t="s">
        <v>393</v>
      </c>
      <c r="U249" t="s">
        <v>666</v>
      </c>
      <c r="V249" t="s">
        <v>393</v>
      </c>
      <c r="W249" t="s">
        <v>667</v>
      </c>
      <c r="X249" t="s">
        <v>393</v>
      </c>
      <c r="Y249" t="s">
        <v>638</v>
      </c>
    </row>
    <row r="250" spans="1:39" x14ac:dyDescent="0.2">
      <c r="A250" s="1">
        <v>302899</v>
      </c>
      <c r="B250" s="1" t="s">
        <v>38</v>
      </c>
      <c r="C250" s="1" t="s">
        <v>56</v>
      </c>
      <c r="D250" s="2" t="s">
        <v>57</v>
      </c>
      <c r="E250" s="3">
        <v>45007.822916666999</v>
      </c>
      <c r="F250" s="3" t="s">
        <v>67</v>
      </c>
      <c r="G250" s="3" t="s">
        <v>281</v>
      </c>
      <c r="H250" s="2" t="s">
        <v>60</v>
      </c>
      <c r="I250" s="2" t="s">
        <v>61</v>
      </c>
      <c r="J250" s="2" t="s">
        <v>62</v>
      </c>
      <c r="N250" t="s">
        <v>72</v>
      </c>
      <c r="O250" s="31" t="s">
        <v>261</v>
      </c>
      <c r="P250" t="s">
        <v>72</v>
      </c>
      <c r="Q250" s="31" t="s">
        <v>261</v>
      </c>
    </row>
    <row r="251" spans="1:39" x14ac:dyDescent="0.2">
      <c r="A251" s="22"/>
      <c r="B251" s="22"/>
      <c r="C251" s="22"/>
      <c r="D251" s="22" t="s">
        <v>96</v>
      </c>
      <c r="E251" s="21">
        <v>45011.541666666664</v>
      </c>
      <c r="F251" s="21" t="s">
        <v>85</v>
      </c>
      <c r="G251" s="29" t="s">
        <v>668</v>
      </c>
      <c r="H251" s="21" t="s">
        <v>76</v>
      </c>
      <c r="I251" s="21" t="s">
        <v>70</v>
      </c>
      <c r="J251" s="20"/>
      <c r="K251" s="20"/>
      <c r="L251" s="20"/>
      <c r="M251" s="20"/>
      <c r="N251" s="20" t="s">
        <v>87</v>
      </c>
      <c r="O251" s="20" t="s">
        <v>458</v>
      </c>
      <c r="P251" s="20" t="s">
        <v>145</v>
      </c>
      <c r="Q251" s="20" t="s">
        <v>669</v>
      </c>
      <c r="R251" s="20" t="s">
        <v>145</v>
      </c>
      <c r="S251" s="20" t="s">
        <v>670</v>
      </c>
      <c r="T251" s="20" t="s">
        <v>393</v>
      </c>
      <c r="U251" s="20" t="s">
        <v>671</v>
      </c>
      <c r="V251" s="20" t="s">
        <v>393</v>
      </c>
      <c r="W251" s="20" t="s">
        <v>672</v>
      </c>
      <c r="X251" s="20" t="s">
        <v>393</v>
      </c>
      <c r="Y251" s="20" t="s">
        <v>673</v>
      </c>
      <c r="Z251" s="20" t="s">
        <v>145</v>
      </c>
      <c r="AA251" s="20" t="s">
        <v>147</v>
      </c>
      <c r="AB251" s="20" t="s">
        <v>674</v>
      </c>
      <c r="AC251" s="20" t="s">
        <v>145</v>
      </c>
      <c r="AD251" s="31" t="s">
        <v>261</v>
      </c>
      <c r="AE251" s="20" t="s">
        <v>674</v>
      </c>
      <c r="AF251" s="20"/>
      <c r="AG251" s="20"/>
      <c r="AH251" s="20"/>
      <c r="AI251" s="20"/>
      <c r="AJ251" s="20"/>
      <c r="AK251" s="20"/>
      <c r="AL251" s="20"/>
      <c r="AM251" s="20"/>
    </row>
    <row r="252" spans="1:39" x14ac:dyDescent="0.2">
      <c r="A252" s="13"/>
      <c r="B252" s="13"/>
      <c r="C252" s="13"/>
      <c r="D252" s="13" t="s">
        <v>634</v>
      </c>
      <c r="E252" s="14">
        <v>45013.833333333336</v>
      </c>
      <c r="F252" s="14" t="s">
        <v>141</v>
      </c>
      <c r="G252" s="28" t="s">
        <v>675</v>
      </c>
      <c r="H252" s="14" t="s">
        <v>76</v>
      </c>
      <c r="I252" s="14" t="s">
        <v>70</v>
      </c>
      <c r="L252" t="s">
        <v>435</v>
      </c>
      <c r="M252" t="s">
        <v>481</v>
      </c>
      <c r="N252" t="s">
        <v>87</v>
      </c>
      <c r="O252" t="s">
        <v>458</v>
      </c>
      <c r="P252" t="str">
        <f>+L252</f>
        <v>D6</v>
      </c>
      <c r="Q252" t="s">
        <v>590</v>
      </c>
      <c r="R252" t="str">
        <f>+P252</f>
        <v>D6</v>
      </c>
      <c r="S252" t="s">
        <v>491</v>
      </c>
      <c r="T252" t="s">
        <v>456</v>
      </c>
      <c r="U252" t="s">
        <v>664</v>
      </c>
      <c r="V252" t="s">
        <v>456</v>
      </c>
      <c r="W252" t="s">
        <v>465</v>
      </c>
      <c r="X252" t="s">
        <v>456</v>
      </c>
      <c r="Y252" t="s">
        <v>466</v>
      </c>
      <c r="AF252" t="s">
        <v>30</v>
      </c>
      <c r="AG252" s="40" t="s">
        <v>261</v>
      </c>
      <c r="AH252" t="s">
        <v>456</v>
      </c>
      <c r="AI252" t="s">
        <v>481</v>
      </c>
      <c r="AJ252" t="str">
        <f>+AH252</f>
        <v>U17F1</v>
      </c>
      <c r="AK252" t="s">
        <v>676</v>
      </c>
      <c r="AL252" t="str">
        <f>+AJ252</f>
        <v>U17F1</v>
      </c>
      <c r="AM252" t="s">
        <v>677</v>
      </c>
    </row>
    <row r="253" spans="1:39" x14ac:dyDescent="0.2">
      <c r="A253" s="13"/>
      <c r="B253" s="13"/>
      <c r="C253" s="13"/>
      <c r="D253" s="13" t="s">
        <v>40</v>
      </c>
      <c r="E253" s="14">
        <v>45017.5625</v>
      </c>
      <c r="F253" s="14" t="s">
        <v>141</v>
      </c>
      <c r="G253" s="28" t="s">
        <v>678</v>
      </c>
      <c r="H253" s="14" t="s">
        <v>76</v>
      </c>
      <c r="I253" s="14" t="s">
        <v>70</v>
      </c>
      <c r="L253" t="s">
        <v>435</v>
      </c>
      <c r="M253" t="s">
        <v>457</v>
      </c>
      <c r="N253" t="s">
        <v>87</v>
      </c>
      <c r="O253" t="s">
        <v>153</v>
      </c>
      <c r="P253" t="str">
        <f>+L253</f>
        <v>D6</v>
      </c>
      <c r="Q253" t="s">
        <v>410</v>
      </c>
      <c r="R253" t="str">
        <f>+P253</f>
        <v>D6</v>
      </c>
      <c r="S253" t="s">
        <v>662</v>
      </c>
      <c r="T253" t="s">
        <v>456</v>
      </c>
      <c r="U253" t="s">
        <v>463</v>
      </c>
      <c r="V253" t="s">
        <v>679</v>
      </c>
      <c r="W253" t="s">
        <v>464</v>
      </c>
      <c r="X253" t="s">
        <v>456</v>
      </c>
      <c r="Y253" t="s">
        <v>676</v>
      </c>
      <c r="Z253" t="s">
        <v>435</v>
      </c>
      <c r="AA253" t="s">
        <v>680</v>
      </c>
      <c r="AB253" t="s">
        <v>674</v>
      </c>
      <c r="AC253" t="s">
        <v>435</v>
      </c>
      <c r="AD253" t="s">
        <v>459</v>
      </c>
      <c r="AE253" t="s">
        <v>674</v>
      </c>
      <c r="AF253" t="s">
        <v>30</v>
      </c>
      <c r="AG253" s="40" t="s">
        <v>261</v>
      </c>
      <c r="AH253" t="s">
        <v>456</v>
      </c>
      <c r="AI253" t="s">
        <v>681</v>
      </c>
      <c r="AJ253" t="str">
        <f>+AH253</f>
        <v>U17F1</v>
      </c>
      <c r="AK253" t="s">
        <v>664</v>
      </c>
      <c r="AL253" t="str">
        <f>+AJ253</f>
        <v>U17F1</v>
      </c>
      <c r="AM253" t="s">
        <v>485</v>
      </c>
    </row>
    <row r="254" spans="1:39" x14ac:dyDescent="0.2">
      <c r="A254" s="13"/>
      <c r="B254" s="13"/>
      <c r="C254" s="13"/>
      <c r="D254" s="13" t="s">
        <v>40</v>
      </c>
      <c r="E254" s="14">
        <v>45017.5625</v>
      </c>
      <c r="F254" s="14" t="s">
        <v>46</v>
      </c>
      <c r="G254" s="14" t="s">
        <v>682</v>
      </c>
      <c r="H254" s="14" t="s">
        <v>76</v>
      </c>
      <c r="I254" s="14" t="s">
        <v>70</v>
      </c>
      <c r="K254" t="s">
        <v>250</v>
      </c>
      <c r="N254" t="s">
        <v>250</v>
      </c>
      <c r="O254" t="s">
        <v>342</v>
      </c>
      <c r="P254" t="s">
        <v>250</v>
      </c>
      <c r="Q254" t="s">
        <v>459</v>
      </c>
    </row>
    <row r="255" spans="1:39" x14ac:dyDescent="0.2">
      <c r="A255" s="22"/>
      <c r="B255" s="22"/>
      <c r="C255" s="22"/>
      <c r="D255" s="22" t="s">
        <v>40</v>
      </c>
      <c r="E255" s="21">
        <v>45017.5625</v>
      </c>
      <c r="F255" s="21" t="s">
        <v>85</v>
      </c>
      <c r="G255" s="21" t="s">
        <v>683</v>
      </c>
      <c r="H255" s="21" t="s">
        <v>76</v>
      </c>
      <c r="I255" s="21" t="s">
        <v>70</v>
      </c>
      <c r="J255" s="20"/>
      <c r="K255" s="20"/>
      <c r="L255" s="20"/>
      <c r="M255" s="20"/>
      <c r="N255" s="20" t="s">
        <v>87</v>
      </c>
      <c r="O255" s="20" t="s">
        <v>153</v>
      </c>
      <c r="P255" s="20" t="s">
        <v>250</v>
      </c>
      <c r="Q255" s="20" t="s">
        <v>684</v>
      </c>
      <c r="R255" s="20" t="s">
        <v>250</v>
      </c>
      <c r="S255" s="20" t="s">
        <v>592</v>
      </c>
      <c r="T255" s="20" t="s">
        <v>92</v>
      </c>
      <c r="U255" s="20" t="s">
        <v>94</v>
      </c>
      <c r="V255" s="20" t="s">
        <v>92</v>
      </c>
      <c r="W255" s="20" t="s">
        <v>685</v>
      </c>
      <c r="X255" s="20" t="s">
        <v>92</v>
      </c>
      <c r="Y255" s="20" t="s">
        <v>567</v>
      </c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1:39" x14ac:dyDescent="0.2">
      <c r="A256" s="13"/>
      <c r="B256" s="13"/>
      <c r="C256" s="13"/>
      <c r="D256" s="13" t="s">
        <v>634</v>
      </c>
      <c r="E256" s="14">
        <v>45020.833333333336</v>
      </c>
      <c r="F256" s="14" t="s">
        <v>46</v>
      </c>
      <c r="G256" s="14" t="s">
        <v>686</v>
      </c>
      <c r="H256" s="14" t="s">
        <v>76</v>
      </c>
      <c r="I256" s="14" t="s">
        <v>70</v>
      </c>
      <c r="N256" t="s">
        <v>109</v>
      </c>
      <c r="O256" s="31" t="s">
        <v>261</v>
      </c>
      <c r="P256" t="s">
        <v>109</v>
      </c>
      <c r="Q256" s="31" t="s">
        <v>261</v>
      </c>
    </row>
    <row r="257" spans="1:39" x14ac:dyDescent="0.2">
      <c r="A257" s="13"/>
      <c r="B257" s="13"/>
      <c r="C257" s="13"/>
      <c r="D257" s="13" t="s">
        <v>40</v>
      </c>
      <c r="E257" s="14">
        <v>45024.5625</v>
      </c>
      <c r="F257" s="14" t="s">
        <v>141</v>
      </c>
      <c r="G257" s="28" t="s">
        <v>687</v>
      </c>
      <c r="H257" s="14" t="s">
        <v>76</v>
      </c>
      <c r="I257" s="14" t="s">
        <v>70</v>
      </c>
      <c r="L257" t="s">
        <v>456</v>
      </c>
      <c r="M257" t="s">
        <v>481</v>
      </c>
      <c r="N257" t="s">
        <v>87</v>
      </c>
      <c r="O257" t="s">
        <v>200</v>
      </c>
      <c r="P257" t="s">
        <v>435</v>
      </c>
      <c r="Q257" t="s">
        <v>460</v>
      </c>
      <c r="R257" t="str">
        <f>+P257</f>
        <v>D6</v>
      </c>
      <c r="S257" t="s">
        <v>588</v>
      </c>
      <c r="T257" t="s">
        <v>204</v>
      </c>
      <c r="U257" s="38" t="s">
        <v>688</v>
      </c>
      <c r="V257" s="38" t="s">
        <v>204</v>
      </c>
      <c r="W257" s="38" t="s">
        <v>689</v>
      </c>
      <c r="X257" s="38" t="s">
        <v>204</v>
      </c>
      <c r="Y257" s="38" t="s">
        <v>690</v>
      </c>
      <c r="Z257" t="s">
        <v>435</v>
      </c>
      <c r="AA257" t="s">
        <v>590</v>
      </c>
      <c r="AB257" t="s">
        <v>355</v>
      </c>
      <c r="AC257" t="s">
        <v>435</v>
      </c>
      <c r="AD257" t="s">
        <v>691</v>
      </c>
      <c r="AE257" t="s">
        <v>355</v>
      </c>
      <c r="AF257" t="s">
        <v>30</v>
      </c>
      <c r="AG257" s="40" t="s">
        <v>261</v>
      </c>
      <c r="AH257" t="str">
        <f>+R257</f>
        <v>D6</v>
      </c>
      <c r="AI257" t="s">
        <v>481</v>
      </c>
      <c r="AJ257" t="s">
        <v>456</v>
      </c>
      <c r="AK257" t="s">
        <v>466</v>
      </c>
      <c r="AL257" t="str">
        <f>+AJ257</f>
        <v>U17F1</v>
      </c>
      <c r="AM257" t="s">
        <v>465</v>
      </c>
    </row>
    <row r="258" spans="1:39" x14ac:dyDescent="0.2">
      <c r="A258" s="22"/>
      <c r="B258" s="22"/>
      <c r="C258" s="22"/>
      <c r="D258" s="22" t="s">
        <v>40</v>
      </c>
      <c r="E258" s="14">
        <v>45024.5625</v>
      </c>
      <c r="F258" s="21" t="s">
        <v>46</v>
      </c>
      <c r="G258" s="21" t="s">
        <v>682</v>
      </c>
      <c r="H258" s="21" t="s">
        <v>76</v>
      </c>
      <c r="I258" s="21" t="s">
        <v>70</v>
      </c>
      <c r="J258" s="20"/>
      <c r="K258" s="20"/>
      <c r="L258" s="20"/>
      <c r="M258" s="20"/>
      <c r="N258" s="20" t="s">
        <v>109</v>
      </c>
      <c r="O258" s="30" t="s">
        <v>261</v>
      </c>
      <c r="P258" s="20" t="s">
        <v>109</v>
      </c>
      <c r="Q258" s="30" t="s">
        <v>261</v>
      </c>
      <c r="R258" s="20"/>
      <c r="S258" s="20"/>
      <c r="T258" s="20"/>
      <c r="U258" s="39"/>
      <c r="V258" s="39"/>
      <c r="W258" s="39"/>
      <c r="X258" s="39"/>
      <c r="Y258" s="39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</row>
    <row r="259" spans="1:39" x14ac:dyDescent="0.2">
      <c r="A259" s="22"/>
      <c r="B259" s="22"/>
      <c r="C259" s="22"/>
      <c r="D259" s="22" t="s">
        <v>96</v>
      </c>
      <c r="E259" s="21">
        <v>45025.5625</v>
      </c>
      <c r="F259" s="21" t="s">
        <v>141</v>
      </c>
      <c r="G259" s="21" t="s">
        <v>692</v>
      </c>
      <c r="H259" s="21"/>
      <c r="I259" s="21"/>
      <c r="J259" s="20"/>
      <c r="K259" s="20"/>
      <c r="L259" s="20" t="s">
        <v>435</v>
      </c>
      <c r="M259" s="20" t="s">
        <v>587</v>
      </c>
      <c r="N259" s="20" t="s">
        <v>87</v>
      </c>
      <c r="O259" s="20" t="s">
        <v>200</v>
      </c>
      <c r="P259" s="20" t="str">
        <f>+L259</f>
        <v>D6</v>
      </c>
      <c r="Q259" s="20" t="s">
        <v>549</v>
      </c>
      <c r="R259" s="20" t="str">
        <f>+P259</f>
        <v>D6</v>
      </c>
      <c r="S259" s="20" t="s">
        <v>693</v>
      </c>
      <c r="T259" s="20" t="s">
        <v>204</v>
      </c>
      <c r="U259" s="39" t="s">
        <v>694</v>
      </c>
      <c r="V259" s="39" t="s">
        <v>204</v>
      </c>
      <c r="W259" s="39" t="s">
        <v>695</v>
      </c>
      <c r="X259" s="39" t="s">
        <v>204</v>
      </c>
      <c r="Y259" s="41" t="s">
        <v>696</v>
      </c>
      <c r="Z259" s="20" t="s">
        <v>456</v>
      </c>
      <c r="AA259" s="20" t="s">
        <v>592</v>
      </c>
      <c r="AB259" s="20" t="s">
        <v>355</v>
      </c>
      <c r="AC259" s="20" t="s">
        <v>456</v>
      </c>
      <c r="AD259" t="s">
        <v>552</v>
      </c>
      <c r="AE259" s="20" t="s">
        <v>355</v>
      </c>
      <c r="AF259" s="20" t="s">
        <v>30</v>
      </c>
      <c r="AG259" s="40" t="s">
        <v>261</v>
      </c>
      <c r="AH259" s="20" t="str">
        <f>+R259</f>
        <v>D6</v>
      </c>
      <c r="AI259" s="20" t="s">
        <v>587</v>
      </c>
      <c r="AJ259" s="20" t="s">
        <v>456</v>
      </c>
      <c r="AK259" s="20" t="s">
        <v>697</v>
      </c>
      <c r="AL259" s="20" t="str">
        <f>+AJ259</f>
        <v>U17F1</v>
      </c>
      <c r="AM259" t="s">
        <v>664</v>
      </c>
    </row>
    <row r="260" spans="1:39" x14ac:dyDescent="0.2">
      <c r="A260" s="22"/>
      <c r="B260" s="22"/>
      <c r="C260" s="22"/>
      <c r="D260" s="22" t="s">
        <v>373</v>
      </c>
      <c r="E260" s="21">
        <v>45026.5625</v>
      </c>
      <c r="F260" s="21" t="s">
        <v>85</v>
      </c>
      <c r="G260" s="21" t="s">
        <v>683</v>
      </c>
      <c r="H260" s="21"/>
      <c r="I260" s="21"/>
      <c r="J260" s="20"/>
      <c r="K260" s="20" t="s">
        <v>201</v>
      </c>
      <c r="L260" s="20"/>
      <c r="M260" s="20"/>
      <c r="N260" s="20" t="s">
        <v>87</v>
      </c>
      <c r="O260" s="20" t="s">
        <v>88</v>
      </c>
      <c r="P260" s="20" t="s">
        <v>201</v>
      </c>
      <c r="Q260" s="20" t="s">
        <v>321</v>
      </c>
      <c r="R260" s="20" t="s">
        <v>201</v>
      </c>
      <c r="S260" s="20" t="s">
        <v>350</v>
      </c>
      <c r="T260" s="20" t="s">
        <v>102</v>
      </c>
      <c r="U260" s="39" t="s">
        <v>103</v>
      </c>
      <c r="V260" s="39" t="s">
        <v>102</v>
      </c>
      <c r="W260" s="39" t="s">
        <v>698</v>
      </c>
      <c r="X260" s="39" t="s">
        <v>102</v>
      </c>
      <c r="Y260" s="39" t="s">
        <v>105</v>
      </c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</row>
    <row r="261" spans="1:39" x14ac:dyDescent="0.2">
      <c r="A261" s="22"/>
      <c r="B261" s="22"/>
      <c r="C261" s="22"/>
      <c r="D261" s="22" t="s">
        <v>40</v>
      </c>
      <c r="E261" s="21">
        <v>45031.5625</v>
      </c>
      <c r="F261" s="21" t="s">
        <v>141</v>
      </c>
      <c r="G261" s="29" t="s">
        <v>699</v>
      </c>
      <c r="H261" s="21"/>
      <c r="I261" s="21"/>
      <c r="J261" s="20"/>
      <c r="K261" s="20"/>
      <c r="L261" s="20" t="s">
        <v>1</v>
      </c>
      <c r="M261" s="20"/>
      <c r="N261" s="20" t="s">
        <v>87</v>
      </c>
      <c r="O261" s="20" t="s">
        <v>318</v>
      </c>
      <c r="P261" s="20" t="str">
        <f>+L261</f>
        <v>D1</v>
      </c>
      <c r="Q261" s="20" t="s">
        <v>162</v>
      </c>
      <c r="R261" s="20" t="str">
        <f>+P261</f>
        <v>D1</v>
      </c>
      <c r="S261" s="20" t="s">
        <v>162</v>
      </c>
      <c r="T261" s="20" t="s">
        <v>393</v>
      </c>
      <c r="U261" s="39" t="s">
        <v>700</v>
      </c>
      <c r="V261" s="39" t="s">
        <v>393</v>
      </c>
      <c r="W261" s="39" t="s">
        <v>672</v>
      </c>
      <c r="X261" s="39" t="s">
        <v>393</v>
      </c>
      <c r="Y261" s="39" t="s">
        <v>701</v>
      </c>
      <c r="Z261" s="20" t="s">
        <v>1</v>
      </c>
      <c r="AA261" s="20"/>
      <c r="AB261" s="20"/>
      <c r="AC261" s="20" t="s">
        <v>1</v>
      </c>
      <c r="AD261" s="20"/>
      <c r="AE261" s="20"/>
      <c r="AF261" s="20" t="s">
        <v>30</v>
      </c>
      <c r="AG261" s="40" t="s">
        <v>261</v>
      </c>
      <c r="AH261" s="20" t="s">
        <v>1</v>
      </c>
      <c r="AI261" s="20" t="s">
        <v>162</v>
      </c>
      <c r="AJ261" s="20" t="s">
        <v>1</v>
      </c>
      <c r="AK261" s="20" t="s">
        <v>162</v>
      </c>
      <c r="AL261" s="20" t="s">
        <v>1</v>
      </c>
      <c r="AM261" s="20" t="s">
        <v>162</v>
      </c>
    </row>
    <row r="262" spans="1:39" x14ac:dyDescent="0.2">
      <c r="A262" s="22"/>
      <c r="B262" s="22"/>
      <c r="C262" s="22"/>
      <c r="D262" s="22" t="s">
        <v>96</v>
      </c>
      <c r="E262" s="21">
        <v>45032.5625</v>
      </c>
      <c r="F262" s="21" t="s">
        <v>141</v>
      </c>
      <c r="G262" s="29" t="s">
        <v>702</v>
      </c>
      <c r="H262" s="21"/>
      <c r="I262" s="21"/>
      <c r="J262" s="20"/>
      <c r="K262" s="20"/>
      <c r="L262" s="20" t="s">
        <v>1</v>
      </c>
      <c r="M262" s="20"/>
      <c r="N262" s="20" t="s">
        <v>87</v>
      </c>
      <c r="O262" s="20" t="s">
        <v>88</v>
      </c>
      <c r="P262" s="20" t="str">
        <f>+L262</f>
        <v>D1</v>
      </c>
      <c r="Q262" s="20" t="s">
        <v>162</v>
      </c>
      <c r="R262" s="20" t="str">
        <f>+P262</f>
        <v>D1</v>
      </c>
      <c r="S262" s="20" t="s">
        <v>162</v>
      </c>
      <c r="T262" s="20" t="s">
        <v>393</v>
      </c>
      <c r="U262" s="39" t="s">
        <v>636</v>
      </c>
      <c r="V262" s="39" t="s">
        <v>393</v>
      </c>
      <c r="W262" s="39" t="s">
        <v>701</v>
      </c>
      <c r="X262" s="39" t="s">
        <v>393</v>
      </c>
      <c r="Y262" s="39" t="s">
        <v>637</v>
      </c>
      <c r="Z262" s="20" t="s">
        <v>1</v>
      </c>
      <c r="AA262" s="20"/>
      <c r="AB262" s="20"/>
      <c r="AC262" s="20" t="s">
        <v>1</v>
      </c>
      <c r="AD262" s="20"/>
      <c r="AE262" s="20"/>
      <c r="AF262" s="20" t="s">
        <v>30</v>
      </c>
      <c r="AG262" s="40" t="s">
        <v>261</v>
      </c>
      <c r="AH262" s="20" t="s">
        <v>1</v>
      </c>
      <c r="AI262" s="20" t="s">
        <v>162</v>
      </c>
      <c r="AJ262" s="20" t="s">
        <v>1</v>
      </c>
      <c r="AK262" s="20" t="s">
        <v>162</v>
      </c>
      <c r="AL262" s="20" t="s">
        <v>1</v>
      </c>
      <c r="AM262" s="20" t="s">
        <v>162</v>
      </c>
    </row>
    <row r="263" spans="1:39" x14ac:dyDescent="0.2">
      <c r="A263" s="13"/>
      <c r="B263" s="13"/>
      <c r="C263" s="13"/>
      <c r="D263" s="13" t="s">
        <v>634</v>
      </c>
      <c r="E263" s="14">
        <v>45034.833333333336</v>
      </c>
      <c r="F263" s="14" t="s">
        <v>46</v>
      </c>
      <c r="G263" s="28" t="s">
        <v>703</v>
      </c>
      <c r="H263" s="14" t="s">
        <v>76</v>
      </c>
      <c r="I263" s="14" t="s">
        <v>70</v>
      </c>
      <c r="N263" t="s">
        <v>179</v>
      </c>
      <c r="O263" t="s">
        <v>383</v>
      </c>
      <c r="P263" t="s">
        <v>179</v>
      </c>
      <c r="Q263" t="s">
        <v>574</v>
      </c>
      <c r="U263" s="38"/>
      <c r="V263" s="38"/>
      <c r="W263" s="38"/>
      <c r="X263" s="38"/>
      <c r="Y263" s="38"/>
      <c r="Z263" s="20" t="s">
        <v>189</v>
      </c>
      <c r="AA263" s="20" t="s">
        <v>704</v>
      </c>
      <c r="AB263" s="20"/>
      <c r="AC263" s="20" t="s">
        <v>189</v>
      </c>
      <c r="AD263" s="31"/>
    </row>
    <row r="264" spans="1:39" x14ac:dyDescent="0.2">
      <c r="A264" s="22"/>
      <c r="B264" s="22"/>
      <c r="C264" s="22"/>
      <c r="D264" s="22" t="s">
        <v>40</v>
      </c>
      <c r="E264" s="21">
        <v>45038.5625</v>
      </c>
      <c r="F264" s="21" t="s">
        <v>141</v>
      </c>
      <c r="G264" s="29" t="s">
        <v>705</v>
      </c>
      <c r="H264" s="21"/>
      <c r="I264" s="21"/>
      <c r="J264" s="20"/>
      <c r="K264" s="20"/>
      <c r="L264" s="20" t="s">
        <v>435</v>
      </c>
      <c r="M264" s="20" t="s">
        <v>457</v>
      </c>
      <c r="N264" s="20" t="s">
        <v>87</v>
      </c>
      <c r="O264" s="20" t="s">
        <v>153</v>
      </c>
      <c r="P264" s="20" t="str">
        <f>+L264</f>
        <v>D6</v>
      </c>
      <c r="Q264" s="20" t="s">
        <v>554</v>
      </c>
      <c r="R264" s="20" t="str">
        <f>+P264</f>
        <v>D6</v>
      </c>
      <c r="S264" s="20" t="s">
        <v>556</v>
      </c>
      <c r="T264" s="20" t="s">
        <v>204</v>
      </c>
      <c r="U264" s="39" t="s">
        <v>706</v>
      </c>
      <c r="V264" s="39" t="s">
        <v>204</v>
      </c>
      <c r="W264" s="39" t="s">
        <v>707</v>
      </c>
      <c r="X264" s="39" t="s">
        <v>204</v>
      </c>
      <c r="Y264" s="39" t="s">
        <v>572</v>
      </c>
      <c r="Z264" s="20" t="s">
        <v>456</v>
      </c>
      <c r="AA264" t="s">
        <v>676</v>
      </c>
      <c r="AB264" s="20" t="s">
        <v>355</v>
      </c>
      <c r="AC264" s="20" t="s">
        <v>456</v>
      </c>
      <c r="AD264" s="20" t="s">
        <v>464</v>
      </c>
      <c r="AE264" s="20" t="s">
        <v>355</v>
      </c>
      <c r="AF264" s="20" t="s">
        <v>30</v>
      </c>
      <c r="AG264" s="40" t="s">
        <v>261</v>
      </c>
      <c r="AH264" s="20" t="s">
        <v>456</v>
      </c>
      <c r="AI264" s="20" t="s">
        <v>457</v>
      </c>
      <c r="AJ264" s="20" t="str">
        <f>+AH264</f>
        <v>U17F1</v>
      </c>
      <c r="AK264" t="s">
        <v>591</v>
      </c>
      <c r="AL264" s="20" t="str">
        <f>+AJ264</f>
        <v>U17F1</v>
      </c>
      <c r="AM264" s="20" t="s">
        <v>487</v>
      </c>
    </row>
    <row r="265" spans="1:39" x14ac:dyDescent="0.2">
      <c r="J265" s="10" t="s">
        <v>708</v>
      </c>
    </row>
    <row r="266" spans="1:39" x14ac:dyDescent="0.2">
      <c r="H266" s="7" t="s">
        <v>709</v>
      </c>
      <c r="I266" s="12" t="s">
        <v>710</v>
      </c>
      <c r="J266" s="5" t="s">
        <v>711</v>
      </c>
      <c r="K266" s="5" t="str">
        <f>+K2</f>
        <v>Aufbau</v>
      </c>
      <c r="L266" s="5" t="str">
        <f>+L2</f>
        <v>Aufräumen</v>
      </c>
      <c r="M266" s="5"/>
      <c r="N266" s="5" t="str">
        <f>+N2</f>
        <v>Sch</v>
      </c>
      <c r="P266" s="5" t="str">
        <f>+P2</f>
        <v>Tä</v>
      </c>
      <c r="R266" s="5" t="str">
        <f>+R2</f>
        <v>Ma</v>
      </c>
      <c r="T266" s="5" t="str">
        <f>+T2</f>
        <v>B1</v>
      </c>
      <c r="V266" s="5" t="str">
        <f>+V2</f>
        <v>B2</v>
      </c>
      <c r="X266" s="5" t="str">
        <f>+X2</f>
        <v>B3</v>
      </c>
      <c r="Z266" s="5" t="str">
        <f>+Z2</f>
        <v>Th1</v>
      </c>
      <c r="AC266" s="5" t="str">
        <f>+AC2</f>
        <v>Th2</v>
      </c>
      <c r="AF266" s="5" t="str">
        <f>+AF2</f>
        <v>Sp</v>
      </c>
      <c r="AH266" s="5" t="str">
        <f>+AH2</f>
        <v>Mu</v>
      </c>
      <c r="AJ266" s="5" t="str">
        <f>+AJ2</f>
        <v>Mo1</v>
      </c>
      <c r="AL266" s="5" t="str">
        <f>+AL2</f>
        <v>Mo2</v>
      </c>
    </row>
    <row r="267" spans="1:39" x14ac:dyDescent="0.2">
      <c r="H267" s="8" t="s">
        <v>1</v>
      </c>
      <c r="I267" s="10">
        <f t="shared" ref="I267:I292" si="0">SUM(N267:AM267)</f>
        <v>54</v>
      </c>
      <c r="J267" s="24" t="s">
        <v>42</v>
      </c>
      <c r="K267">
        <f t="shared" ref="K267:L292" si="1">COUNTIF(K$3:K$265,$H267)</f>
        <v>0</v>
      </c>
      <c r="L267">
        <f t="shared" si="1"/>
        <v>10</v>
      </c>
      <c r="N267">
        <f t="shared" ref="N267:N292" si="2">COUNTIF(N$3:N$265,$H267)</f>
        <v>0</v>
      </c>
      <c r="P267">
        <f t="shared" ref="P267:P292" si="3">COUNTIF(P$3:P$265,$H267)</f>
        <v>10</v>
      </c>
      <c r="R267">
        <f t="shared" ref="R267:R292" si="4">COUNTIF(R$3:R$265,$H267)</f>
        <v>10</v>
      </c>
      <c r="T267">
        <f t="shared" ref="T267:T292" si="5">COUNTIF(T$3:T$265,$H267)</f>
        <v>0</v>
      </c>
      <c r="V267">
        <f t="shared" ref="V267:V292" si="6">COUNTIF(V$3:V$265,$H267)</f>
        <v>0</v>
      </c>
      <c r="X267">
        <f t="shared" ref="X267:X292" si="7">COUNTIF(X$3:X$265,$H267)</f>
        <v>0</v>
      </c>
      <c r="Z267">
        <f t="shared" ref="Z267:Z292" si="8">COUNTIF(Z$3:Z$265,$H267)</f>
        <v>2</v>
      </c>
      <c r="AC267">
        <f t="shared" ref="AC267:AC292" si="9">COUNTIF(AC$3:AC$265,$H267)</f>
        <v>2</v>
      </c>
      <c r="AF267">
        <f t="shared" ref="AF267:AF292" si="10">COUNTIF(AF$3:AF$265,$H267)</f>
        <v>0</v>
      </c>
      <c r="AH267">
        <f t="shared" ref="AH267:AH292" si="11">COUNTIF(AH$3:AH$265,$H267)</f>
        <v>10</v>
      </c>
      <c r="AJ267">
        <f t="shared" ref="AJ267:AJ292" si="12">COUNTIF(AJ$3:AJ$265,$H267)</f>
        <v>10</v>
      </c>
      <c r="AL267">
        <f t="shared" ref="AL267:AL292" si="13">COUNTIF(AL$3:AL$265,$H267)</f>
        <v>10</v>
      </c>
    </row>
    <row r="268" spans="1:39" x14ac:dyDescent="0.2">
      <c r="H268" s="8" t="s">
        <v>98</v>
      </c>
      <c r="I268" s="10">
        <f t="shared" si="0"/>
        <v>26</v>
      </c>
      <c r="J268" s="24" t="s">
        <v>46</v>
      </c>
      <c r="K268">
        <f t="shared" si="1"/>
        <v>3</v>
      </c>
      <c r="L268">
        <f t="shared" si="1"/>
        <v>1</v>
      </c>
      <c r="N268">
        <f t="shared" si="2"/>
        <v>9</v>
      </c>
      <c r="P268">
        <f t="shared" si="3"/>
        <v>10</v>
      </c>
      <c r="R268">
        <f t="shared" si="4"/>
        <v>5</v>
      </c>
      <c r="T268">
        <f t="shared" si="5"/>
        <v>0</v>
      </c>
      <c r="V268">
        <f t="shared" si="6"/>
        <v>0</v>
      </c>
      <c r="X268">
        <f t="shared" si="7"/>
        <v>0</v>
      </c>
      <c r="Z268">
        <f t="shared" si="8"/>
        <v>1</v>
      </c>
      <c r="AC268">
        <f t="shared" si="9"/>
        <v>1</v>
      </c>
      <c r="AF268">
        <f t="shared" si="10"/>
        <v>0</v>
      </c>
      <c r="AH268">
        <f t="shared" si="11"/>
        <v>0</v>
      </c>
      <c r="AJ268">
        <f t="shared" si="12"/>
        <v>0</v>
      </c>
      <c r="AL268">
        <f t="shared" si="13"/>
        <v>0</v>
      </c>
    </row>
    <row r="269" spans="1:39" x14ac:dyDescent="0.2">
      <c r="H269" s="8" t="s">
        <v>77</v>
      </c>
      <c r="I269" s="10">
        <f t="shared" si="0"/>
        <v>27</v>
      </c>
      <c r="J269" s="24" t="s">
        <v>184</v>
      </c>
      <c r="K269">
        <f t="shared" si="1"/>
        <v>1</v>
      </c>
      <c r="L269">
        <f t="shared" si="1"/>
        <v>0</v>
      </c>
      <c r="N269">
        <f t="shared" si="2"/>
        <v>10</v>
      </c>
      <c r="P269">
        <f t="shared" si="3"/>
        <v>11</v>
      </c>
      <c r="R269">
        <f t="shared" si="4"/>
        <v>2</v>
      </c>
      <c r="T269">
        <f t="shared" si="5"/>
        <v>0</v>
      </c>
      <c r="V269">
        <f t="shared" si="6"/>
        <v>0</v>
      </c>
      <c r="X269">
        <f t="shared" si="7"/>
        <v>0</v>
      </c>
      <c r="Z269">
        <f t="shared" si="8"/>
        <v>2</v>
      </c>
      <c r="AC269">
        <f t="shared" si="9"/>
        <v>2</v>
      </c>
      <c r="AF269">
        <f t="shared" si="10"/>
        <v>0</v>
      </c>
      <c r="AH269">
        <f t="shared" si="11"/>
        <v>0</v>
      </c>
      <c r="AJ269">
        <f t="shared" si="12"/>
        <v>0</v>
      </c>
      <c r="AL269">
        <f t="shared" si="13"/>
        <v>0</v>
      </c>
    </row>
    <row r="270" spans="1:39" x14ac:dyDescent="0.2">
      <c r="H270" s="8" t="s">
        <v>145</v>
      </c>
      <c r="I270" s="10">
        <f t="shared" si="0"/>
        <v>23</v>
      </c>
      <c r="J270" s="24" t="s">
        <v>67</v>
      </c>
      <c r="K270">
        <f t="shared" si="1"/>
        <v>3</v>
      </c>
      <c r="L270">
        <f t="shared" si="1"/>
        <v>0</v>
      </c>
      <c r="N270">
        <f t="shared" si="2"/>
        <v>7</v>
      </c>
      <c r="P270">
        <f t="shared" si="3"/>
        <v>10</v>
      </c>
      <c r="R270">
        <f t="shared" si="4"/>
        <v>4</v>
      </c>
      <c r="T270">
        <f t="shared" si="5"/>
        <v>0</v>
      </c>
      <c r="V270">
        <f t="shared" si="6"/>
        <v>0</v>
      </c>
      <c r="X270">
        <f t="shared" si="7"/>
        <v>0</v>
      </c>
      <c r="Z270">
        <f t="shared" si="8"/>
        <v>1</v>
      </c>
      <c r="AC270">
        <f t="shared" si="9"/>
        <v>1</v>
      </c>
      <c r="AF270">
        <f t="shared" si="10"/>
        <v>0</v>
      </c>
      <c r="AH270">
        <f t="shared" si="11"/>
        <v>0</v>
      </c>
      <c r="AJ270">
        <f t="shared" si="12"/>
        <v>0</v>
      </c>
      <c r="AL270">
        <f t="shared" si="13"/>
        <v>0</v>
      </c>
    </row>
    <row r="271" spans="1:39" x14ac:dyDescent="0.2">
      <c r="H271" s="8" t="s">
        <v>72</v>
      </c>
      <c r="I271" s="10">
        <f t="shared" si="0"/>
        <v>24</v>
      </c>
      <c r="J271" s="24" t="s">
        <v>52</v>
      </c>
      <c r="K271">
        <f t="shared" si="1"/>
        <v>2</v>
      </c>
      <c r="L271">
        <f t="shared" si="1"/>
        <v>0</v>
      </c>
      <c r="N271">
        <f t="shared" si="2"/>
        <v>9</v>
      </c>
      <c r="P271">
        <f t="shared" si="3"/>
        <v>11</v>
      </c>
      <c r="R271">
        <f t="shared" si="4"/>
        <v>2</v>
      </c>
      <c r="T271">
        <f t="shared" si="5"/>
        <v>0</v>
      </c>
      <c r="V271">
        <f t="shared" si="6"/>
        <v>0</v>
      </c>
      <c r="X271">
        <f t="shared" si="7"/>
        <v>0</v>
      </c>
      <c r="Z271">
        <f t="shared" si="8"/>
        <v>1</v>
      </c>
      <c r="AC271">
        <f t="shared" si="9"/>
        <v>1</v>
      </c>
      <c r="AF271">
        <f t="shared" si="10"/>
        <v>0</v>
      </c>
      <c r="AH271">
        <f t="shared" si="11"/>
        <v>0</v>
      </c>
      <c r="AJ271">
        <f t="shared" si="12"/>
        <v>0</v>
      </c>
      <c r="AL271">
        <f t="shared" si="13"/>
        <v>0</v>
      </c>
    </row>
    <row r="272" spans="1:39" x14ac:dyDescent="0.2">
      <c r="H272" s="8" t="s">
        <v>435</v>
      </c>
      <c r="I272" s="10">
        <f t="shared" si="0"/>
        <v>57</v>
      </c>
      <c r="J272" s="24" t="s">
        <v>220</v>
      </c>
      <c r="K272">
        <f t="shared" si="1"/>
        <v>0</v>
      </c>
      <c r="L272">
        <f t="shared" si="1"/>
        <v>11</v>
      </c>
      <c r="N272">
        <f t="shared" si="2"/>
        <v>0</v>
      </c>
      <c r="P272">
        <f t="shared" si="3"/>
        <v>14</v>
      </c>
      <c r="R272">
        <f t="shared" si="4"/>
        <v>14</v>
      </c>
      <c r="T272">
        <f t="shared" si="5"/>
        <v>3</v>
      </c>
      <c r="V272">
        <f t="shared" si="6"/>
        <v>2</v>
      </c>
      <c r="X272">
        <f t="shared" si="7"/>
        <v>1</v>
      </c>
      <c r="Z272">
        <f t="shared" si="8"/>
        <v>7</v>
      </c>
      <c r="AC272">
        <f t="shared" si="9"/>
        <v>7</v>
      </c>
      <c r="AF272">
        <f t="shared" si="10"/>
        <v>0</v>
      </c>
      <c r="AH272">
        <f t="shared" si="11"/>
        <v>9</v>
      </c>
      <c r="AJ272">
        <f t="shared" si="12"/>
        <v>0</v>
      </c>
      <c r="AL272">
        <f t="shared" si="13"/>
        <v>0</v>
      </c>
    </row>
    <row r="273" spans="7:38" x14ac:dyDescent="0.2">
      <c r="H273" s="8" t="s">
        <v>179</v>
      </c>
      <c r="I273" s="10">
        <f t="shared" si="0"/>
        <v>24</v>
      </c>
      <c r="J273" s="24" t="s">
        <v>85</v>
      </c>
      <c r="K273">
        <f t="shared" si="1"/>
        <v>3</v>
      </c>
      <c r="L273">
        <f t="shared" si="1"/>
        <v>0</v>
      </c>
      <c r="N273">
        <f t="shared" si="2"/>
        <v>13</v>
      </c>
      <c r="P273">
        <f t="shared" si="3"/>
        <v>11</v>
      </c>
      <c r="R273">
        <f t="shared" si="4"/>
        <v>0</v>
      </c>
      <c r="T273">
        <f t="shared" si="5"/>
        <v>0</v>
      </c>
      <c r="V273">
        <f t="shared" si="6"/>
        <v>0</v>
      </c>
      <c r="X273">
        <f t="shared" si="7"/>
        <v>0</v>
      </c>
      <c r="Z273">
        <f t="shared" si="8"/>
        <v>0</v>
      </c>
      <c r="AC273">
        <f t="shared" si="9"/>
        <v>0</v>
      </c>
      <c r="AF273">
        <f t="shared" si="10"/>
        <v>0</v>
      </c>
      <c r="AH273">
        <f t="shared" si="11"/>
        <v>0</v>
      </c>
      <c r="AJ273">
        <f t="shared" si="12"/>
        <v>0</v>
      </c>
      <c r="AL273">
        <f t="shared" si="13"/>
        <v>0</v>
      </c>
    </row>
    <row r="274" spans="7:38" x14ac:dyDescent="0.2">
      <c r="H274" s="8" t="s">
        <v>109</v>
      </c>
      <c r="I274" s="10">
        <f t="shared" si="0"/>
        <v>24</v>
      </c>
      <c r="J274" s="24" t="s">
        <v>183</v>
      </c>
      <c r="K274">
        <f t="shared" si="1"/>
        <v>2</v>
      </c>
      <c r="L274">
        <f t="shared" si="1"/>
        <v>0</v>
      </c>
      <c r="N274">
        <f t="shared" si="2"/>
        <v>12</v>
      </c>
      <c r="P274">
        <f t="shared" si="3"/>
        <v>11</v>
      </c>
      <c r="R274">
        <f t="shared" si="4"/>
        <v>1</v>
      </c>
      <c r="T274">
        <f t="shared" si="5"/>
        <v>0</v>
      </c>
      <c r="V274">
        <f t="shared" si="6"/>
        <v>0</v>
      </c>
      <c r="X274">
        <f t="shared" si="7"/>
        <v>0</v>
      </c>
      <c r="Z274">
        <f t="shared" si="8"/>
        <v>0</v>
      </c>
      <c r="AC274">
        <f t="shared" si="9"/>
        <v>0</v>
      </c>
      <c r="AF274">
        <f t="shared" si="10"/>
        <v>0</v>
      </c>
      <c r="AH274">
        <f t="shared" si="11"/>
        <v>0</v>
      </c>
      <c r="AJ274">
        <f t="shared" si="12"/>
        <v>0</v>
      </c>
      <c r="AL274">
        <f t="shared" si="13"/>
        <v>0</v>
      </c>
    </row>
    <row r="275" spans="7:38" x14ac:dyDescent="0.2">
      <c r="H275" s="8" t="s">
        <v>63</v>
      </c>
      <c r="I275" s="10">
        <f t="shared" si="0"/>
        <v>23</v>
      </c>
      <c r="J275" s="24" t="s">
        <v>107</v>
      </c>
      <c r="K275">
        <f t="shared" si="1"/>
        <v>2</v>
      </c>
      <c r="L275">
        <f t="shared" si="1"/>
        <v>0</v>
      </c>
      <c r="N275">
        <f t="shared" si="2"/>
        <v>13</v>
      </c>
      <c r="P275">
        <f t="shared" si="3"/>
        <v>8</v>
      </c>
      <c r="R275">
        <f t="shared" si="4"/>
        <v>0</v>
      </c>
      <c r="T275">
        <f t="shared" si="5"/>
        <v>0</v>
      </c>
      <c r="V275">
        <f t="shared" si="6"/>
        <v>0</v>
      </c>
      <c r="X275">
        <f t="shared" si="7"/>
        <v>0</v>
      </c>
      <c r="Z275">
        <f t="shared" si="8"/>
        <v>1</v>
      </c>
      <c r="AC275">
        <f t="shared" si="9"/>
        <v>1</v>
      </c>
      <c r="AF275">
        <f t="shared" si="10"/>
        <v>0</v>
      </c>
      <c r="AH275">
        <f t="shared" si="11"/>
        <v>0</v>
      </c>
      <c r="AJ275">
        <f t="shared" si="12"/>
        <v>0</v>
      </c>
      <c r="AL275">
        <f t="shared" si="13"/>
        <v>0</v>
      </c>
    </row>
    <row r="276" spans="7:38" x14ac:dyDescent="0.2">
      <c r="H276" s="8" t="s">
        <v>201</v>
      </c>
      <c r="I276" s="10">
        <f t="shared" si="0"/>
        <v>23</v>
      </c>
      <c r="J276" s="24" t="s">
        <v>58</v>
      </c>
      <c r="K276">
        <f t="shared" si="1"/>
        <v>3</v>
      </c>
      <c r="L276">
        <f t="shared" si="1"/>
        <v>0</v>
      </c>
      <c r="N276">
        <f t="shared" si="2"/>
        <v>9</v>
      </c>
      <c r="P276">
        <f t="shared" si="3"/>
        <v>11</v>
      </c>
      <c r="R276">
        <f t="shared" si="4"/>
        <v>3</v>
      </c>
      <c r="T276">
        <f t="shared" si="5"/>
        <v>0</v>
      </c>
      <c r="V276">
        <f t="shared" si="6"/>
        <v>0</v>
      </c>
      <c r="X276">
        <f t="shared" si="7"/>
        <v>0</v>
      </c>
      <c r="Z276">
        <f t="shared" si="8"/>
        <v>0</v>
      </c>
      <c r="AC276">
        <f t="shared" si="9"/>
        <v>0</v>
      </c>
      <c r="AF276">
        <f t="shared" si="10"/>
        <v>0</v>
      </c>
      <c r="AH276">
        <f t="shared" si="11"/>
        <v>0</v>
      </c>
      <c r="AJ276">
        <f t="shared" si="12"/>
        <v>0</v>
      </c>
      <c r="AL276">
        <f t="shared" si="13"/>
        <v>0</v>
      </c>
    </row>
    <row r="277" spans="7:38" x14ac:dyDescent="0.2">
      <c r="H277" s="8" t="s">
        <v>378</v>
      </c>
      <c r="I277" s="10">
        <f t="shared" si="0"/>
        <v>11</v>
      </c>
      <c r="J277" s="24" t="s">
        <v>497</v>
      </c>
      <c r="K277">
        <f t="shared" si="1"/>
        <v>2</v>
      </c>
      <c r="L277">
        <f t="shared" si="1"/>
        <v>0</v>
      </c>
      <c r="N277">
        <f t="shared" si="2"/>
        <v>6</v>
      </c>
      <c r="P277">
        <f t="shared" si="3"/>
        <v>5</v>
      </c>
      <c r="R277">
        <f t="shared" si="4"/>
        <v>0</v>
      </c>
      <c r="T277">
        <f t="shared" si="5"/>
        <v>0</v>
      </c>
      <c r="V277">
        <f t="shared" si="6"/>
        <v>0</v>
      </c>
      <c r="X277">
        <f t="shared" si="7"/>
        <v>0</v>
      </c>
      <c r="Z277">
        <f t="shared" si="8"/>
        <v>0</v>
      </c>
      <c r="AC277">
        <f t="shared" si="9"/>
        <v>0</v>
      </c>
      <c r="AF277">
        <f t="shared" si="10"/>
        <v>0</v>
      </c>
      <c r="AH277">
        <f t="shared" si="11"/>
        <v>0</v>
      </c>
      <c r="AJ277">
        <f t="shared" si="12"/>
        <v>0</v>
      </c>
      <c r="AL277">
        <f t="shared" si="13"/>
        <v>0</v>
      </c>
    </row>
    <row r="278" spans="7:38" x14ac:dyDescent="0.2">
      <c r="H278" s="8" t="s">
        <v>89</v>
      </c>
      <c r="I278" s="10">
        <f t="shared" si="0"/>
        <v>27</v>
      </c>
      <c r="J278" s="24" t="s">
        <v>81</v>
      </c>
      <c r="K278">
        <f t="shared" si="1"/>
        <v>2</v>
      </c>
      <c r="L278">
        <f t="shared" si="1"/>
        <v>0</v>
      </c>
      <c r="N278">
        <f t="shared" si="2"/>
        <v>5</v>
      </c>
      <c r="P278">
        <f t="shared" si="3"/>
        <v>15</v>
      </c>
      <c r="R278">
        <f t="shared" si="4"/>
        <v>5</v>
      </c>
      <c r="T278">
        <f t="shared" si="5"/>
        <v>0</v>
      </c>
      <c r="V278">
        <f t="shared" si="6"/>
        <v>0</v>
      </c>
      <c r="X278">
        <f t="shared" si="7"/>
        <v>0</v>
      </c>
      <c r="Z278">
        <f t="shared" si="8"/>
        <v>1</v>
      </c>
      <c r="AC278">
        <f t="shared" si="9"/>
        <v>1</v>
      </c>
      <c r="AF278">
        <f t="shared" si="10"/>
        <v>0</v>
      </c>
      <c r="AH278">
        <f t="shared" si="11"/>
        <v>0</v>
      </c>
      <c r="AJ278">
        <f t="shared" si="12"/>
        <v>0</v>
      </c>
      <c r="AL278">
        <f t="shared" si="13"/>
        <v>0</v>
      </c>
    </row>
    <row r="279" spans="7:38" x14ac:dyDescent="0.2">
      <c r="H279" s="8" t="s">
        <v>250</v>
      </c>
      <c r="I279" s="10">
        <f t="shared" si="0"/>
        <v>22</v>
      </c>
      <c r="J279" s="24" t="s">
        <v>113</v>
      </c>
      <c r="K279">
        <f t="shared" si="1"/>
        <v>3</v>
      </c>
      <c r="L279">
        <f t="shared" si="1"/>
        <v>0</v>
      </c>
      <c r="N279">
        <f t="shared" si="2"/>
        <v>9</v>
      </c>
      <c r="P279">
        <f t="shared" si="3"/>
        <v>8</v>
      </c>
      <c r="R279">
        <f t="shared" si="4"/>
        <v>1</v>
      </c>
      <c r="T279">
        <f t="shared" si="5"/>
        <v>0</v>
      </c>
      <c r="V279">
        <f t="shared" si="6"/>
        <v>0</v>
      </c>
      <c r="X279">
        <f t="shared" si="7"/>
        <v>0</v>
      </c>
      <c r="Z279">
        <f t="shared" si="8"/>
        <v>2</v>
      </c>
      <c r="AC279">
        <f t="shared" si="9"/>
        <v>2</v>
      </c>
      <c r="AF279">
        <f t="shared" si="10"/>
        <v>0</v>
      </c>
      <c r="AH279">
        <f t="shared" si="11"/>
        <v>0</v>
      </c>
      <c r="AJ279">
        <f t="shared" si="12"/>
        <v>0</v>
      </c>
      <c r="AL279">
        <f t="shared" si="13"/>
        <v>0</v>
      </c>
    </row>
    <row r="280" spans="7:38" x14ac:dyDescent="0.2">
      <c r="H280" s="9" t="s">
        <v>87</v>
      </c>
      <c r="I280" s="10">
        <f t="shared" si="0"/>
        <v>47</v>
      </c>
      <c r="J280" s="24" t="s">
        <v>87</v>
      </c>
      <c r="K280">
        <f t="shared" si="1"/>
        <v>0</v>
      </c>
      <c r="L280">
        <f t="shared" si="1"/>
        <v>0</v>
      </c>
      <c r="N280">
        <f t="shared" si="2"/>
        <v>47</v>
      </c>
      <c r="P280">
        <f t="shared" si="3"/>
        <v>0</v>
      </c>
      <c r="R280">
        <f t="shared" si="4"/>
        <v>0</v>
      </c>
      <c r="T280">
        <f t="shared" si="5"/>
        <v>0</v>
      </c>
      <c r="V280">
        <f t="shared" si="6"/>
        <v>0</v>
      </c>
      <c r="X280">
        <f t="shared" si="7"/>
        <v>0</v>
      </c>
      <c r="Z280">
        <f t="shared" si="8"/>
        <v>0</v>
      </c>
      <c r="AC280">
        <f t="shared" si="9"/>
        <v>0</v>
      </c>
      <c r="AF280">
        <f t="shared" si="10"/>
        <v>0</v>
      </c>
      <c r="AH280">
        <f t="shared" si="11"/>
        <v>0</v>
      </c>
      <c r="AJ280">
        <f t="shared" si="12"/>
        <v>0</v>
      </c>
      <c r="AL280">
        <f t="shared" si="13"/>
        <v>0</v>
      </c>
    </row>
    <row r="281" spans="7:38" x14ac:dyDescent="0.2">
      <c r="G281" s="9" t="s">
        <v>712</v>
      </c>
      <c r="H281" s="9" t="s">
        <v>148</v>
      </c>
      <c r="I281" s="10">
        <f t="shared" si="0"/>
        <v>18</v>
      </c>
      <c r="J281" s="24" t="s">
        <v>713</v>
      </c>
      <c r="K281">
        <f t="shared" si="1"/>
        <v>0</v>
      </c>
      <c r="L281">
        <f t="shared" si="1"/>
        <v>0</v>
      </c>
      <c r="N281">
        <f t="shared" si="2"/>
        <v>0</v>
      </c>
      <c r="P281">
        <f t="shared" si="3"/>
        <v>0</v>
      </c>
      <c r="R281">
        <f t="shared" si="4"/>
        <v>0</v>
      </c>
      <c r="T281">
        <f t="shared" si="5"/>
        <v>0</v>
      </c>
      <c r="V281">
        <f t="shared" si="6"/>
        <v>0</v>
      </c>
      <c r="X281">
        <f t="shared" si="7"/>
        <v>0</v>
      </c>
      <c r="Z281">
        <f t="shared" si="8"/>
        <v>9</v>
      </c>
      <c r="AC281">
        <f t="shared" si="9"/>
        <v>9</v>
      </c>
      <c r="AF281">
        <f t="shared" si="10"/>
        <v>0</v>
      </c>
      <c r="AH281">
        <f t="shared" si="11"/>
        <v>0</v>
      </c>
      <c r="AJ281">
        <f t="shared" si="12"/>
        <v>0</v>
      </c>
      <c r="AL281">
        <f t="shared" si="13"/>
        <v>0</v>
      </c>
    </row>
    <row r="282" spans="7:38" x14ac:dyDescent="0.2">
      <c r="G282" s="9" t="s">
        <v>714</v>
      </c>
      <c r="H282" s="9" t="s">
        <v>189</v>
      </c>
      <c r="I282" s="10">
        <f t="shared" si="0"/>
        <v>18</v>
      </c>
      <c r="J282" s="24" t="s">
        <v>715</v>
      </c>
      <c r="K282">
        <f t="shared" si="1"/>
        <v>0</v>
      </c>
      <c r="L282">
        <f t="shared" si="1"/>
        <v>0</v>
      </c>
      <c r="N282">
        <f t="shared" si="2"/>
        <v>0</v>
      </c>
      <c r="P282">
        <f t="shared" si="3"/>
        <v>0</v>
      </c>
      <c r="R282">
        <f t="shared" si="4"/>
        <v>0</v>
      </c>
      <c r="T282">
        <f t="shared" si="5"/>
        <v>0</v>
      </c>
      <c r="V282">
        <f t="shared" si="6"/>
        <v>0</v>
      </c>
      <c r="X282">
        <f t="shared" si="7"/>
        <v>0</v>
      </c>
      <c r="Z282">
        <f t="shared" si="8"/>
        <v>9</v>
      </c>
      <c r="AC282">
        <f t="shared" si="9"/>
        <v>9</v>
      </c>
      <c r="AF282">
        <f t="shared" si="10"/>
        <v>0</v>
      </c>
      <c r="AH282">
        <f t="shared" si="11"/>
        <v>0</v>
      </c>
      <c r="AJ282">
        <f t="shared" si="12"/>
        <v>0</v>
      </c>
      <c r="AL282">
        <f t="shared" si="13"/>
        <v>0</v>
      </c>
    </row>
    <row r="283" spans="7:38" x14ac:dyDescent="0.2">
      <c r="G283" s="9" t="s">
        <v>716</v>
      </c>
      <c r="H283" s="9" t="s">
        <v>245</v>
      </c>
      <c r="I283" s="10">
        <f t="shared" si="0"/>
        <v>16</v>
      </c>
      <c r="J283" s="24" t="s">
        <v>245</v>
      </c>
      <c r="K283">
        <f t="shared" si="1"/>
        <v>0</v>
      </c>
      <c r="L283">
        <f t="shared" si="1"/>
        <v>0</v>
      </c>
      <c r="N283">
        <f t="shared" si="2"/>
        <v>0</v>
      </c>
      <c r="P283">
        <f t="shared" si="3"/>
        <v>0</v>
      </c>
      <c r="R283">
        <f t="shared" si="4"/>
        <v>0</v>
      </c>
      <c r="T283">
        <f t="shared" si="5"/>
        <v>0</v>
      </c>
      <c r="V283">
        <f t="shared" si="6"/>
        <v>0</v>
      </c>
      <c r="X283">
        <f t="shared" si="7"/>
        <v>0</v>
      </c>
      <c r="Z283">
        <f t="shared" si="8"/>
        <v>8</v>
      </c>
      <c r="AC283">
        <f t="shared" si="9"/>
        <v>8</v>
      </c>
      <c r="AF283">
        <f t="shared" si="10"/>
        <v>0</v>
      </c>
      <c r="AH283">
        <f t="shared" si="11"/>
        <v>0</v>
      </c>
      <c r="AJ283">
        <f t="shared" si="12"/>
        <v>0</v>
      </c>
      <c r="AL283">
        <f t="shared" si="13"/>
        <v>0</v>
      </c>
    </row>
    <row r="284" spans="7:38" x14ac:dyDescent="0.2">
      <c r="H284" s="9" t="s">
        <v>156</v>
      </c>
      <c r="I284" s="10">
        <f t="shared" si="0"/>
        <v>18</v>
      </c>
      <c r="J284" s="24" t="s">
        <v>156</v>
      </c>
      <c r="K284">
        <f t="shared" si="1"/>
        <v>0</v>
      </c>
      <c r="L284">
        <f t="shared" si="1"/>
        <v>0</v>
      </c>
      <c r="N284">
        <f t="shared" si="2"/>
        <v>0</v>
      </c>
      <c r="P284">
        <f t="shared" si="3"/>
        <v>0</v>
      </c>
      <c r="R284">
        <f t="shared" si="4"/>
        <v>0</v>
      </c>
      <c r="T284">
        <f t="shared" si="5"/>
        <v>6</v>
      </c>
      <c r="V284">
        <f t="shared" si="6"/>
        <v>6</v>
      </c>
      <c r="X284">
        <f t="shared" si="7"/>
        <v>6</v>
      </c>
      <c r="Z284">
        <f t="shared" si="8"/>
        <v>0</v>
      </c>
      <c r="AC284">
        <f t="shared" si="9"/>
        <v>0</v>
      </c>
      <c r="AF284">
        <f t="shared" si="10"/>
        <v>0</v>
      </c>
      <c r="AH284">
        <f t="shared" si="11"/>
        <v>0</v>
      </c>
      <c r="AJ284">
        <f t="shared" si="12"/>
        <v>0</v>
      </c>
      <c r="AL284">
        <f t="shared" si="13"/>
        <v>0</v>
      </c>
    </row>
    <row r="285" spans="7:38" x14ac:dyDescent="0.2">
      <c r="H285" s="9" t="s">
        <v>163</v>
      </c>
      <c r="I285" s="10">
        <f t="shared" si="0"/>
        <v>18</v>
      </c>
      <c r="J285" s="24" t="s">
        <v>163</v>
      </c>
      <c r="K285">
        <f t="shared" si="1"/>
        <v>0</v>
      </c>
      <c r="L285">
        <f t="shared" si="1"/>
        <v>0</v>
      </c>
      <c r="N285">
        <f t="shared" si="2"/>
        <v>0</v>
      </c>
      <c r="P285">
        <f t="shared" si="3"/>
        <v>0</v>
      </c>
      <c r="R285">
        <f t="shared" si="4"/>
        <v>0</v>
      </c>
      <c r="T285">
        <f t="shared" si="5"/>
        <v>6</v>
      </c>
      <c r="V285">
        <f t="shared" si="6"/>
        <v>6</v>
      </c>
      <c r="X285">
        <f t="shared" si="7"/>
        <v>6</v>
      </c>
      <c r="Z285">
        <f t="shared" si="8"/>
        <v>0</v>
      </c>
      <c r="AC285">
        <f t="shared" si="9"/>
        <v>0</v>
      </c>
      <c r="AF285">
        <f t="shared" si="10"/>
        <v>0</v>
      </c>
      <c r="AH285">
        <f t="shared" si="11"/>
        <v>0</v>
      </c>
      <c r="AJ285">
        <f t="shared" si="12"/>
        <v>0</v>
      </c>
      <c r="AL285">
        <f t="shared" si="13"/>
        <v>0</v>
      </c>
    </row>
    <row r="286" spans="7:38" x14ac:dyDescent="0.2">
      <c r="H286" s="9" t="s">
        <v>204</v>
      </c>
      <c r="I286" s="10">
        <f t="shared" si="0"/>
        <v>15</v>
      </c>
      <c r="J286" s="24" t="s">
        <v>204</v>
      </c>
      <c r="K286">
        <f t="shared" si="1"/>
        <v>0</v>
      </c>
      <c r="L286">
        <f t="shared" si="1"/>
        <v>0</v>
      </c>
      <c r="N286">
        <f t="shared" si="2"/>
        <v>0</v>
      </c>
      <c r="P286">
        <f t="shared" si="3"/>
        <v>0</v>
      </c>
      <c r="R286">
        <f t="shared" si="4"/>
        <v>0</v>
      </c>
      <c r="T286">
        <f t="shared" si="5"/>
        <v>5</v>
      </c>
      <c r="V286">
        <f t="shared" si="6"/>
        <v>5</v>
      </c>
      <c r="X286">
        <f t="shared" si="7"/>
        <v>5</v>
      </c>
      <c r="Z286">
        <f t="shared" si="8"/>
        <v>0</v>
      </c>
      <c r="AC286">
        <f t="shared" si="9"/>
        <v>0</v>
      </c>
      <c r="AF286">
        <f t="shared" si="10"/>
        <v>0</v>
      </c>
      <c r="AH286">
        <f t="shared" si="11"/>
        <v>0</v>
      </c>
      <c r="AJ286">
        <f t="shared" si="12"/>
        <v>0</v>
      </c>
      <c r="AL286">
        <f t="shared" si="13"/>
        <v>0</v>
      </c>
    </row>
    <row r="287" spans="7:38" x14ac:dyDescent="0.2">
      <c r="H287" s="9" t="s">
        <v>102</v>
      </c>
      <c r="I287" s="10">
        <f t="shared" si="0"/>
        <v>18</v>
      </c>
      <c r="J287" s="24" t="s">
        <v>102</v>
      </c>
      <c r="K287">
        <f t="shared" si="1"/>
        <v>0</v>
      </c>
      <c r="L287">
        <f t="shared" si="1"/>
        <v>0</v>
      </c>
      <c r="N287">
        <f t="shared" si="2"/>
        <v>0</v>
      </c>
      <c r="P287">
        <f t="shared" si="3"/>
        <v>0</v>
      </c>
      <c r="R287">
        <f t="shared" si="4"/>
        <v>0</v>
      </c>
      <c r="T287">
        <f t="shared" si="5"/>
        <v>6</v>
      </c>
      <c r="V287">
        <f t="shared" si="6"/>
        <v>6</v>
      </c>
      <c r="X287">
        <f t="shared" si="7"/>
        <v>6</v>
      </c>
      <c r="Z287">
        <f t="shared" si="8"/>
        <v>0</v>
      </c>
      <c r="AC287">
        <f t="shared" si="9"/>
        <v>0</v>
      </c>
      <c r="AF287">
        <f t="shared" si="10"/>
        <v>0</v>
      </c>
      <c r="AH287">
        <f t="shared" si="11"/>
        <v>0</v>
      </c>
      <c r="AJ287">
        <f t="shared" si="12"/>
        <v>0</v>
      </c>
      <c r="AL287">
        <f t="shared" si="13"/>
        <v>0</v>
      </c>
    </row>
    <row r="288" spans="7:38" x14ac:dyDescent="0.2">
      <c r="H288" s="9" t="s">
        <v>92</v>
      </c>
      <c r="I288" s="10">
        <f t="shared" si="0"/>
        <v>18</v>
      </c>
      <c r="J288" s="24" t="s">
        <v>92</v>
      </c>
      <c r="K288">
        <f t="shared" si="1"/>
        <v>0</v>
      </c>
      <c r="L288">
        <f t="shared" si="1"/>
        <v>0</v>
      </c>
      <c r="N288">
        <f t="shared" si="2"/>
        <v>0</v>
      </c>
      <c r="P288">
        <f t="shared" si="3"/>
        <v>0</v>
      </c>
      <c r="R288">
        <f t="shared" si="4"/>
        <v>0</v>
      </c>
      <c r="T288">
        <f t="shared" si="5"/>
        <v>6</v>
      </c>
      <c r="V288">
        <f t="shared" si="6"/>
        <v>6</v>
      </c>
      <c r="X288">
        <f t="shared" si="7"/>
        <v>6</v>
      </c>
      <c r="Z288">
        <f t="shared" si="8"/>
        <v>0</v>
      </c>
      <c r="AC288">
        <f t="shared" si="9"/>
        <v>0</v>
      </c>
      <c r="AF288">
        <f t="shared" si="10"/>
        <v>0</v>
      </c>
      <c r="AH288">
        <f t="shared" si="11"/>
        <v>0</v>
      </c>
      <c r="AJ288">
        <f t="shared" si="12"/>
        <v>0</v>
      </c>
      <c r="AL288">
        <f t="shared" si="13"/>
        <v>0</v>
      </c>
    </row>
    <row r="289" spans="8:38" x14ac:dyDescent="0.2">
      <c r="H289" s="9" t="s">
        <v>456</v>
      </c>
      <c r="I289" s="10">
        <f t="shared" ref="I289" si="14">SUM(N289:AM289)</f>
        <v>50</v>
      </c>
      <c r="J289" s="24" t="s">
        <v>456</v>
      </c>
      <c r="K289">
        <f t="shared" si="1"/>
        <v>0</v>
      </c>
      <c r="L289">
        <f t="shared" si="1"/>
        <v>3</v>
      </c>
      <c r="N289">
        <f t="shared" si="2"/>
        <v>0</v>
      </c>
      <c r="P289">
        <f t="shared" si="3"/>
        <v>0</v>
      </c>
      <c r="R289">
        <f t="shared" si="4"/>
        <v>0</v>
      </c>
      <c r="T289">
        <f t="shared" si="5"/>
        <v>3</v>
      </c>
      <c r="V289">
        <f t="shared" si="6"/>
        <v>3</v>
      </c>
      <c r="X289">
        <f t="shared" si="7"/>
        <v>3</v>
      </c>
      <c r="Z289">
        <f t="shared" si="8"/>
        <v>5</v>
      </c>
      <c r="AC289">
        <f t="shared" si="9"/>
        <v>5</v>
      </c>
      <c r="AF289">
        <f t="shared" si="10"/>
        <v>0</v>
      </c>
      <c r="AH289">
        <f t="shared" si="11"/>
        <v>5</v>
      </c>
      <c r="AJ289">
        <f t="shared" si="12"/>
        <v>13</v>
      </c>
      <c r="AL289">
        <f t="shared" si="13"/>
        <v>13</v>
      </c>
    </row>
    <row r="290" spans="8:38" x14ac:dyDescent="0.2">
      <c r="H290" s="9" t="s">
        <v>257</v>
      </c>
      <c r="I290" s="10">
        <f t="shared" si="0"/>
        <v>18</v>
      </c>
      <c r="J290" s="24" t="s">
        <v>257</v>
      </c>
      <c r="K290">
        <f t="shared" si="1"/>
        <v>0</v>
      </c>
      <c r="L290">
        <f t="shared" si="1"/>
        <v>0</v>
      </c>
      <c r="N290">
        <f t="shared" si="2"/>
        <v>0</v>
      </c>
      <c r="P290">
        <f t="shared" si="3"/>
        <v>0</v>
      </c>
      <c r="R290">
        <f t="shared" si="4"/>
        <v>0</v>
      </c>
      <c r="T290">
        <f t="shared" si="5"/>
        <v>5</v>
      </c>
      <c r="V290">
        <f t="shared" si="6"/>
        <v>5</v>
      </c>
      <c r="X290">
        <f t="shared" si="7"/>
        <v>6</v>
      </c>
      <c r="Z290">
        <f t="shared" si="8"/>
        <v>0</v>
      </c>
      <c r="AC290">
        <f t="shared" si="9"/>
        <v>0</v>
      </c>
      <c r="AF290">
        <f t="shared" si="10"/>
        <v>0</v>
      </c>
      <c r="AH290">
        <f t="shared" si="11"/>
        <v>0</v>
      </c>
      <c r="AJ290">
        <f t="shared" si="12"/>
        <v>1</v>
      </c>
      <c r="AL290">
        <f t="shared" si="13"/>
        <v>1</v>
      </c>
    </row>
    <row r="291" spans="8:38" x14ac:dyDescent="0.2">
      <c r="H291" s="9" t="s">
        <v>393</v>
      </c>
      <c r="I291" s="10">
        <f t="shared" si="0"/>
        <v>24</v>
      </c>
      <c r="J291" s="24" t="s">
        <v>393</v>
      </c>
      <c r="K291">
        <f t="shared" si="1"/>
        <v>0</v>
      </c>
      <c r="L291">
        <f t="shared" si="1"/>
        <v>0</v>
      </c>
      <c r="N291">
        <f t="shared" si="2"/>
        <v>0</v>
      </c>
      <c r="P291">
        <f t="shared" si="3"/>
        <v>0</v>
      </c>
      <c r="R291">
        <f t="shared" si="4"/>
        <v>0</v>
      </c>
      <c r="T291">
        <f t="shared" si="5"/>
        <v>8</v>
      </c>
      <c r="V291">
        <f t="shared" si="6"/>
        <v>8</v>
      </c>
      <c r="X291">
        <f t="shared" si="7"/>
        <v>8</v>
      </c>
      <c r="Z291">
        <f t="shared" si="8"/>
        <v>0</v>
      </c>
      <c r="AC291">
        <f t="shared" si="9"/>
        <v>0</v>
      </c>
      <c r="AF291">
        <f t="shared" si="10"/>
        <v>0</v>
      </c>
      <c r="AH291">
        <f t="shared" si="11"/>
        <v>0</v>
      </c>
      <c r="AJ291">
        <f t="shared" si="12"/>
        <v>0</v>
      </c>
      <c r="AL291">
        <f t="shared" si="13"/>
        <v>0</v>
      </c>
    </row>
    <row r="292" spans="8:38" ht="13.5" thickBot="1" x14ac:dyDescent="0.25">
      <c r="H292" s="9" t="s">
        <v>141</v>
      </c>
      <c r="I292" s="10">
        <f t="shared" si="0"/>
        <v>0</v>
      </c>
      <c r="J292" s="24" t="s">
        <v>141</v>
      </c>
      <c r="K292">
        <f t="shared" si="1"/>
        <v>0</v>
      </c>
      <c r="L292">
        <f t="shared" si="1"/>
        <v>0</v>
      </c>
      <c r="N292">
        <f t="shared" si="2"/>
        <v>0</v>
      </c>
      <c r="P292">
        <f t="shared" si="3"/>
        <v>0</v>
      </c>
      <c r="R292">
        <f t="shared" si="4"/>
        <v>0</v>
      </c>
      <c r="T292">
        <f t="shared" si="5"/>
        <v>0</v>
      </c>
      <c r="V292">
        <f t="shared" si="6"/>
        <v>0</v>
      </c>
      <c r="X292">
        <f t="shared" si="7"/>
        <v>0</v>
      </c>
      <c r="Z292">
        <f t="shared" si="8"/>
        <v>0</v>
      </c>
      <c r="AC292">
        <f t="shared" si="9"/>
        <v>0</v>
      </c>
      <c r="AF292">
        <f t="shared" si="10"/>
        <v>0</v>
      </c>
      <c r="AH292">
        <f t="shared" si="11"/>
        <v>0</v>
      </c>
      <c r="AJ292">
        <f t="shared" si="12"/>
        <v>0</v>
      </c>
      <c r="AL292">
        <f t="shared" si="13"/>
        <v>0</v>
      </c>
    </row>
    <row r="293" spans="8:38" ht="13.5" thickBot="1" x14ac:dyDescent="0.25">
      <c r="I293" s="11">
        <f>SUM(I267:I292)</f>
        <v>643</v>
      </c>
      <c r="J293" s="25" t="str">
        <f>VLOOKUP(H1,H267:J292,3,FALSE)</f>
        <v>ZUZU D1</v>
      </c>
      <c r="K293" s="11">
        <f>SUM(K267:K292)</f>
        <v>26</v>
      </c>
      <c r="L293" s="11">
        <f>SUM(L267:L292)</f>
        <v>25</v>
      </c>
      <c r="M293" s="11"/>
      <c r="N293" s="11">
        <f>SUM(N267:N292)</f>
        <v>149</v>
      </c>
      <c r="P293" s="11">
        <f>SUM(P267:P292)</f>
        <v>135</v>
      </c>
      <c r="R293" s="11">
        <f>SUM(R267:R292)</f>
        <v>47</v>
      </c>
      <c r="T293" s="11">
        <f>SUM(T267:T292)</f>
        <v>48</v>
      </c>
      <c r="V293" s="11">
        <f>SUM(V267:V292)</f>
        <v>47</v>
      </c>
      <c r="X293" s="11">
        <f>SUM(X267:X292)</f>
        <v>47</v>
      </c>
      <c r="Z293" s="11">
        <f>SUM(Z267:Z292)</f>
        <v>49</v>
      </c>
      <c r="AC293" s="11">
        <f>SUM(AC267:AC292)</f>
        <v>49</v>
      </c>
      <c r="AF293" s="11">
        <f>SUM(AF267:AF292)</f>
        <v>0</v>
      </c>
      <c r="AH293" s="11">
        <f>SUM(AH267:AH292)</f>
        <v>24</v>
      </c>
      <c r="AJ293" s="11">
        <f>SUM(AJ267:AJ292)</f>
        <v>24</v>
      </c>
      <c r="AL293" s="11">
        <f>SUM(AL267:AL292)</f>
        <v>24</v>
      </c>
    </row>
    <row r="294" spans="8:38" x14ac:dyDescent="0.2">
      <c r="H294" s="15" t="s">
        <v>717</v>
      </c>
      <c r="I294" s="16">
        <f>SUM(N294:AL295)</f>
        <v>64</v>
      </c>
      <c r="K294" s="16">
        <f>COUNTA(K3:K265)-K293</f>
        <v>3</v>
      </c>
      <c r="L294" s="16">
        <f>COUNTA(L3:L265)-L293</f>
        <v>0</v>
      </c>
      <c r="M294" s="16"/>
      <c r="N294" s="16">
        <f>COUNTA(N3:N265)-N293</f>
        <v>0</v>
      </c>
      <c r="P294" s="16">
        <f>COUNTA(P3:P265)-P293</f>
        <v>0</v>
      </c>
      <c r="R294" s="16">
        <f>COUNTA(R3:R265)-R293</f>
        <v>0</v>
      </c>
      <c r="T294" s="16">
        <f>COUNTA(T3:T265)-T293</f>
        <v>0</v>
      </c>
      <c r="V294" s="16">
        <f>COUNTA(V3:V265)-V293</f>
        <v>0</v>
      </c>
      <c r="X294" s="16">
        <f>COUNTA(X3:X265)-X293</f>
        <v>0</v>
      </c>
      <c r="Z294" s="16">
        <f>COUNTA(Z3:Z265)-Z293</f>
        <v>4</v>
      </c>
      <c r="AC294" s="16">
        <f>COUNTA(AC3:AC265)-AC293</f>
        <v>4</v>
      </c>
      <c r="AF294" s="16">
        <f>COUNTA(AF3:AF265)-AF293</f>
        <v>24</v>
      </c>
      <c r="AH294" s="16">
        <f>COUNTA(AH3:AH265)-AH293</f>
        <v>0</v>
      </c>
      <c r="AJ294" s="16">
        <f>COUNTA(AJ3:AJ265)-AJ293</f>
        <v>0</v>
      </c>
      <c r="AL294" s="16">
        <f>COUNTA(AL3:AL265)-AL293</f>
        <v>0</v>
      </c>
    </row>
    <row r="295" spans="8:38" x14ac:dyDescent="0.2">
      <c r="N295" s="16">
        <f>COUNTIF(N3:N264,"e-sc")-O303</f>
        <v>0</v>
      </c>
      <c r="P295" s="16">
        <f>COUNTIF(P3:P264,"Tä")</f>
        <v>0</v>
      </c>
      <c r="R295" s="16">
        <f>COUNTIF(R3:R264,"Ma")</f>
        <v>0</v>
      </c>
      <c r="T295" s="16">
        <f>COUNTIF(T3:T264,"B1")</f>
        <v>0</v>
      </c>
      <c r="V295" s="16">
        <f>COUNTIF(V3:V264,"B2")</f>
        <v>0</v>
      </c>
      <c r="X295" s="16">
        <f>COUNTIF(X3:X264,"B3")</f>
        <v>0</v>
      </c>
      <c r="Z295" s="16">
        <f>COUNTIF(Z3:Z264,"Th1")</f>
        <v>4</v>
      </c>
      <c r="AC295" s="16">
        <f>COUNTIF(AC3:AC264,"Th2")</f>
        <v>4</v>
      </c>
      <c r="AF295" s="16">
        <f>COUNTIF(AF3:AF264,"Sp")</f>
        <v>24</v>
      </c>
      <c r="AH295" s="16">
        <f>COUNTIF(AH3:AH264,"Mu")</f>
        <v>0</v>
      </c>
      <c r="AJ295" s="16">
        <f>COUNTIF(AJ3:AJ264,"Mo1")</f>
        <v>0</v>
      </c>
      <c r="AL295" s="16">
        <f>COUNTIF(AL3:AL264,"Mo2")</f>
        <v>0</v>
      </c>
    </row>
    <row r="297" spans="8:38" x14ac:dyDescent="0.2">
      <c r="H297" t="s">
        <v>200</v>
      </c>
      <c r="O297">
        <f t="shared" ref="O297:O302" si="15">COUNTIF(O$3:O$265,$H297)</f>
        <v>7</v>
      </c>
    </row>
    <row r="298" spans="8:38" x14ac:dyDescent="0.2">
      <c r="H298" t="s">
        <v>318</v>
      </c>
      <c r="O298">
        <f t="shared" si="15"/>
        <v>7</v>
      </c>
    </row>
    <row r="299" spans="8:38" x14ac:dyDescent="0.2">
      <c r="H299" t="s">
        <v>99</v>
      </c>
      <c r="O299">
        <f t="shared" si="15"/>
        <v>6</v>
      </c>
    </row>
    <row r="300" spans="8:38" x14ac:dyDescent="0.2">
      <c r="H300" t="s">
        <v>153</v>
      </c>
      <c r="O300">
        <f t="shared" si="15"/>
        <v>9</v>
      </c>
    </row>
    <row r="301" spans="8:38" x14ac:dyDescent="0.2">
      <c r="H301" t="s">
        <v>88</v>
      </c>
      <c r="O301">
        <f t="shared" si="15"/>
        <v>9</v>
      </c>
    </row>
    <row r="302" spans="8:38" x14ac:dyDescent="0.2">
      <c r="H302" t="s">
        <v>458</v>
      </c>
      <c r="O302">
        <f t="shared" si="15"/>
        <v>9</v>
      </c>
    </row>
    <row r="303" spans="8:38" x14ac:dyDescent="0.2">
      <c r="O303" s="10">
        <f>SUM(O297:O302)</f>
        <v>47</v>
      </c>
    </row>
    <row r="304" spans="8:38" x14ac:dyDescent="0.2">
      <c r="O304" s="16">
        <f>+I280-O303</f>
        <v>0</v>
      </c>
    </row>
  </sheetData>
  <sortState xmlns:xlrd2="http://schemas.microsoft.com/office/spreadsheetml/2017/richdata2" ref="E267:E280">
    <sortCondition ref="E267:E280"/>
  </sortState>
  <phoneticPr fontId="1" type="noConversion"/>
  <conditionalFormatting sqref="P85:T85 AN205 K3:Z5 K237:L237 Z237 T101:Z101 R139:Z141 K218:N220 R218:Z220 K233:Z233 K231:N232 T232:Z232 K142:Z142 Z11 Z85 Z143 K263:N263 K264:T264 K13:Z13 K9:Z9 P25 K132:P132 K177:T177 Z177 K203:Z203 V200 X200 T231 V231 X231 Z231 K86:Z90 K147:Z148 K179:Z179 T100 Z100 K128:Z131 K127:T127 Z127 K201:T201 Z200:Z201 Z226 Z260:Z262 K10:P11 T10:Z10 K38:Z40 K37:N37 P37 R37:Z37 K50:P50 T76:Z76 K91:N91 R91:Z91 K117:P117 R117 R132 T132 K146:P146 R145:Z145 R146 T146 K162:Z163 K160:N161 P160:P161 R160:Z161 K211:Z211 R210:Z210 AB210:AC210 AE210:AM210 R10:R11 T11 T25 K25:N27 R27:Z27 K47:N47 R47:Z47 AE67:AM67 K98:N101 R98:Z99 T143 T144:Z144 K150:Z152 K149:N149 P149:Z149 K167:Z169 K165:N166 P165:Z165 T190:Z190 K212:N212 R212:Z212 T237 N237:P237 K7:Z7 K6:N6 P6:Z6 R73:Z75 K84:N85 P84:Z84 P91 K122:Z122 K143:N145 P145 P166 R166:Z166 R187:Z188 K221:Z221 K30:N30 P30:Z30 K42:Z43 K97:Z97 K96:N96 P96:Z96 K124:Z126 K123:N123 R123:Z123 K154:Z159 K153:N153 R153:Z153 K171:Z176 K170:N170 R170:Z170 K181:Z186 K180:N180 R180:Z180 K202:N202 R202:Z202 R263:Z263 K41:N41 P41:Z41 K78:Z83 K245:Z247 K134:Z137 R50:AM50 K20:Z24 K90:AM90 K14:AM19 K12:N12 P12:Z12 K68:N69 R68:Z69 R199:Z199 R200:T200 K227:N227 P227:Z227 K234:N234 R234:Z234 P44:Z44 K44:N44 K51:Z51 Z164 K222:T222 Z52 K216:T216 K8:N8 Q8:Z8 AA3:AM13 K36:T36 Z36 Z191 K257:T257 Z25:Z26 Z77 Z132:Z133 Z204:Z205 K243:T243 Z243:Z244 P26:Y26 K52:T52 AA51:AM66 K76:P77 K190:P191 K235:Z236 K244:Y244 K259:T262 K28:Z29 K187:P188 K192:Z198 K206:Z209 K210:P210 K213:Z215 K228:Z230 T77 R76:R77 K164:T164 T191 K204:T205 K223:Z225 K226:T226 K238:Z242 K217:Z217 AA260:AM263 Z259:AC259 K199:P200 V146:Z146 K70:Z70 K31:Z32 K72:Z72 K71:N71 P71 K35:Z35 K33:N34 P33:P34 R33:Z34 R71:Z71 K189:Z189 K53:Z67 P138:Z138 K138:N140 K141:M141 K133:Y133 AA128:AM132 AB127:AL127 AA133:AC133 AE133:AL133 K178:V178 AA179:AM209 X178:AL178 AA211:AM215 AA217:AM221 Z216:AL216 AA223:AM251 Z222:AC222 AE222:AL222 K248:T252 V252:X252 Z248:Z252 K253:AM256 AA252:AJ252 AL252:AM252 K258:AM258 Z257:AL257 AE259:AL259 Z264 AB264:AJ264 AL264:AM264 K45:Z46 AA20:AM49 K108:AM108 K92:Z92 K48:Z49 K73:N75 P73:P75 AA134:AM177 K94:Z95 K93:N93 P93:Z93 R120:Z121 K120:N121 P120 K102:Z116 AA68:AM126 K119:Z119 Z117:Z118 T117:U117 K118:Y118">
    <cfRule type="cellIs" dxfId="133" priority="187" operator="equal">
      <formula>$H$1</formula>
    </cfRule>
  </conditionalFormatting>
  <conditionalFormatting sqref="U204:Y204">
    <cfRule type="cellIs" dxfId="132" priority="186" operator="equal">
      <formula>$H$1</formula>
    </cfRule>
  </conditionalFormatting>
  <conditionalFormatting sqref="U237:Y237">
    <cfRule type="cellIs" dxfId="131" priority="185" operator="equal">
      <formula>$H$1</formula>
    </cfRule>
  </conditionalFormatting>
  <conditionalFormatting sqref="O100:S101">
    <cfRule type="cellIs" dxfId="130" priority="183" operator="equal">
      <formula>$H$1</formula>
    </cfRule>
  </conditionalFormatting>
  <conditionalFormatting sqref="O139:Q140 P141:Q141">
    <cfRule type="cellIs" dxfId="129" priority="182" operator="equal">
      <formula>$H$1</formula>
    </cfRule>
  </conditionalFormatting>
  <conditionalFormatting sqref="O218:Q220">
    <cfRule type="cellIs" dxfId="128" priority="181" operator="equal">
      <formula>$H$1</formula>
    </cfRule>
  </conditionalFormatting>
  <conditionalFormatting sqref="O231:S232">
    <cfRule type="cellIs" dxfId="127" priority="180" operator="equal">
      <formula>$H$1</formula>
    </cfRule>
  </conditionalFormatting>
  <conditionalFormatting sqref="U11:Y11">
    <cfRule type="cellIs" dxfId="126" priority="179" operator="equal">
      <formula>$H$1</formula>
    </cfRule>
  </conditionalFormatting>
  <conditionalFormatting sqref="U85:Y85">
    <cfRule type="cellIs" dxfId="125" priority="178" operator="equal">
      <formula>$H$1</formula>
    </cfRule>
  </conditionalFormatting>
  <conditionalFormatting sqref="U143:Y143">
    <cfRule type="cellIs" dxfId="124" priority="177" operator="equal">
      <formula>$H$1</formula>
    </cfRule>
  </conditionalFormatting>
  <conditionalFormatting sqref="U146">
    <cfRule type="cellIs" dxfId="123" priority="176" operator="equal">
      <formula>$H$1</formula>
    </cfRule>
  </conditionalFormatting>
  <conditionalFormatting sqref="U243:Y243">
    <cfRule type="cellIs" dxfId="122" priority="175" operator="equal">
      <formula>$H$1</formula>
    </cfRule>
  </conditionalFormatting>
  <conditionalFormatting sqref="U260:Y260">
    <cfRule type="cellIs" dxfId="121" priority="174" operator="equal">
      <formula>$H$1</formula>
    </cfRule>
  </conditionalFormatting>
  <conditionalFormatting sqref="O8:P8">
    <cfRule type="cellIs" dxfId="120" priority="172" operator="equal">
      <formula>$H$1</formula>
    </cfRule>
  </conditionalFormatting>
  <conditionalFormatting sqref="U25:Y25">
    <cfRule type="cellIs" dxfId="119" priority="171" operator="equal">
      <formula>$H$1</formula>
    </cfRule>
  </conditionalFormatting>
  <conditionalFormatting sqref="U132:Y132">
    <cfRule type="cellIs" dxfId="118" priority="170" operator="equal">
      <formula>$H$1</formula>
    </cfRule>
  </conditionalFormatting>
  <conditionalFormatting sqref="U177:Y177">
    <cfRule type="cellIs" dxfId="117" priority="169" operator="equal">
      <formula>$H$1</formula>
    </cfRule>
  </conditionalFormatting>
  <conditionalFormatting sqref="U100:Y100">
    <cfRule type="cellIs" dxfId="116" priority="168" operator="equal">
      <formula>$H$1</formula>
    </cfRule>
  </conditionalFormatting>
  <conditionalFormatting sqref="U127:Y127">
    <cfRule type="cellIs" dxfId="115" priority="167" operator="equal">
      <formula>$H$1</formula>
    </cfRule>
  </conditionalFormatting>
  <conditionalFormatting sqref="U201:Y201">
    <cfRule type="cellIs" dxfId="114" priority="166" operator="equal">
      <formula>$H$1</formula>
    </cfRule>
  </conditionalFormatting>
  <conditionalFormatting sqref="U226:Y226">
    <cfRule type="cellIs" dxfId="113" priority="165" operator="equal">
      <formula>$H$1</formula>
    </cfRule>
  </conditionalFormatting>
  <conditionalFormatting sqref="U249:Y251">
    <cfRule type="cellIs" dxfId="112" priority="164" operator="equal">
      <formula>$H$1</formula>
    </cfRule>
  </conditionalFormatting>
  <conditionalFormatting sqref="U261:Y262">
    <cfRule type="cellIs" dxfId="111" priority="163" operator="equal">
      <formula>$H$1</formula>
    </cfRule>
  </conditionalFormatting>
  <conditionalFormatting sqref="Q10">
    <cfRule type="cellIs" dxfId="110" priority="162" operator="equal">
      <formula>$H$1</formula>
    </cfRule>
  </conditionalFormatting>
  <conditionalFormatting sqref="S10">
    <cfRule type="cellIs" dxfId="109" priority="161" operator="equal">
      <formula>$H$1</formula>
    </cfRule>
  </conditionalFormatting>
  <conditionalFormatting sqref="O37">
    <cfRule type="cellIs" dxfId="108" priority="160" operator="equal">
      <formula>$H$1</formula>
    </cfRule>
  </conditionalFormatting>
  <conditionalFormatting sqref="Q37">
    <cfRule type="cellIs" dxfId="107" priority="159" operator="equal">
      <formula>$H$1</formula>
    </cfRule>
  </conditionalFormatting>
  <conditionalFormatting sqref="Q50">
    <cfRule type="cellIs" dxfId="106" priority="158" operator="equal">
      <formula>$H$1</formula>
    </cfRule>
  </conditionalFormatting>
  <conditionalFormatting sqref="Q76:Q77">
    <cfRule type="cellIs" dxfId="105" priority="157" operator="equal">
      <formula>$H$1</formula>
    </cfRule>
  </conditionalFormatting>
  <conditionalFormatting sqref="S76:S77">
    <cfRule type="cellIs" dxfId="104" priority="156" operator="equal">
      <formula>$H$1</formula>
    </cfRule>
  </conditionalFormatting>
  <conditionalFormatting sqref="Q91">
    <cfRule type="cellIs" dxfId="103" priority="155" operator="equal">
      <formula>$H$1</formula>
    </cfRule>
  </conditionalFormatting>
  <conditionalFormatting sqref="Q117">
    <cfRule type="cellIs" dxfId="102" priority="154" operator="equal">
      <formula>$H$1</formula>
    </cfRule>
  </conditionalFormatting>
  <conditionalFormatting sqref="S117">
    <cfRule type="cellIs" dxfId="101" priority="153" operator="equal">
      <formula>$H$1</formula>
    </cfRule>
  </conditionalFormatting>
  <conditionalFormatting sqref="Q132">
    <cfRule type="cellIs" dxfId="100" priority="152" operator="equal">
      <formula>$H$1</formula>
    </cfRule>
  </conditionalFormatting>
  <conditionalFormatting sqref="S132">
    <cfRule type="cellIs" dxfId="99" priority="151" operator="equal">
      <formula>$H$1</formula>
    </cfRule>
  </conditionalFormatting>
  <conditionalFormatting sqref="Q145">
    <cfRule type="cellIs" dxfId="98" priority="150" operator="equal">
      <formula>$H$1</formula>
    </cfRule>
  </conditionalFormatting>
  <conditionalFormatting sqref="Q146">
    <cfRule type="cellIs" dxfId="97" priority="149" operator="equal">
      <formula>$H$1</formula>
    </cfRule>
  </conditionalFormatting>
  <conditionalFormatting sqref="S146">
    <cfRule type="cellIs" dxfId="96" priority="148" operator="equal">
      <formula>$H$1</formula>
    </cfRule>
  </conditionalFormatting>
  <conditionalFormatting sqref="O160:O161">
    <cfRule type="cellIs" dxfId="95" priority="147" operator="equal">
      <formula>$H$1</formula>
    </cfRule>
  </conditionalFormatting>
  <conditionalFormatting sqref="Q160:Q161">
    <cfRule type="cellIs" dxfId="94" priority="146" operator="equal">
      <formula>$H$1</formula>
    </cfRule>
  </conditionalFormatting>
  <conditionalFormatting sqref="Q210">
    <cfRule type="cellIs" dxfId="93" priority="145" operator="equal">
      <formula>$H$1</formula>
    </cfRule>
  </conditionalFormatting>
  <conditionalFormatting sqref="AA210">
    <cfRule type="cellIs" dxfId="92" priority="144" operator="equal">
      <formula>$H$1</formula>
    </cfRule>
  </conditionalFormatting>
  <conditionalFormatting sqref="AD210">
    <cfRule type="cellIs" dxfId="91" priority="143" operator="equal">
      <formula>$H$1</formula>
    </cfRule>
  </conditionalFormatting>
  <conditionalFormatting sqref="Q11">
    <cfRule type="cellIs" dxfId="90" priority="142" operator="equal">
      <formula>$H$1</formula>
    </cfRule>
  </conditionalFormatting>
  <conditionalFormatting sqref="S11">
    <cfRule type="cellIs" dxfId="89" priority="141" operator="equal">
      <formula>$H$1</formula>
    </cfRule>
  </conditionalFormatting>
  <conditionalFormatting sqref="Q25:S25">
    <cfRule type="cellIs" dxfId="88" priority="140" operator="equal">
      <formula>$H$1</formula>
    </cfRule>
  </conditionalFormatting>
  <conditionalFormatting sqref="O27">
    <cfRule type="cellIs" dxfId="87" priority="139" operator="equal">
      <formula>$H$1</formula>
    </cfRule>
  </conditionalFormatting>
  <conditionalFormatting sqref="O47:Q47">
    <cfRule type="cellIs" dxfId="86" priority="138" operator="equal">
      <formula>$H$1</formula>
    </cfRule>
  </conditionalFormatting>
  <conditionalFormatting sqref="AA67:AD67">
    <cfRule type="cellIs" dxfId="85" priority="137" operator="equal">
      <formula>$H$1</formula>
    </cfRule>
  </conditionalFormatting>
  <conditionalFormatting sqref="O98:Q99">
    <cfRule type="cellIs" dxfId="84" priority="136" operator="equal">
      <formula>$H$1</formula>
    </cfRule>
  </conditionalFormatting>
  <conditionalFormatting sqref="O143:S144">
    <cfRule type="cellIs" dxfId="83" priority="135" operator="equal">
      <formula>$H$1</formula>
    </cfRule>
  </conditionalFormatting>
  <conditionalFormatting sqref="O149">
    <cfRule type="cellIs" dxfId="82" priority="134" operator="equal">
      <formula>$H$1</formula>
    </cfRule>
  </conditionalFormatting>
  <conditionalFormatting sqref="O165:O166">
    <cfRule type="cellIs" dxfId="81" priority="133" operator="equal">
      <formula>$H$1</formula>
    </cfRule>
  </conditionalFormatting>
  <conditionalFormatting sqref="Q190:S190">
    <cfRule type="cellIs" dxfId="80" priority="132" operator="equal">
      <formula>$H$1</formula>
    </cfRule>
  </conditionalFormatting>
  <conditionalFormatting sqref="O212:Q212">
    <cfRule type="cellIs" dxfId="79" priority="131" operator="equal">
      <formula>$H$1</formula>
    </cfRule>
  </conditionalFormatting>
  <conditionalFormatting sqref="Q237:S237">
    <cfRule type="cellIs" dxfId="78" priority="130" operator="equal">
      <formula>$H$1</formula>
    </cfRule>
  </conditionalFormatting>
  <conditionalFormatting sqref="M237">
    <cfRule type="cellIs" dxfId="77" priority="129" operator="equal">
      <formula>$H$1</formula>
    </cfRule>
  </conditionalFormatting>
  <conditionalFormatting sqref="O6">
    <cfRule type="cellIs" dxfId="76" priority="128" operator="equal">
      <formula>$H$1</formula>
    </cfRule>
  </conditionalFormatting>
  <conditionalFormatting sqref="Q73:Q75">
    <cfRule type="cellIs" dxfId="75" priority="126" operator="equal">
      <formula>$H$1</formula>
    </cfRule>
  </conditionalFormatting>
  <conditionalFormatting sqref="O73:O75">
    <cfRule type="cellIs" dxfId="74" priority="125" operator="equal">
      <formula>$H$1</formula>
    </cfRule>
  </conditionalFormatting>
  <conditionalFormatting sqref="O91">
    <cfRule type="cellIs" dxfId="73" priority="123" operator="equal">
      <formula>$H$1</formula>
    </cfRule>
  </conditionalFormatting>
  <conditionalFormatting sqref="P121:Q121">
    <cfRule type="cellIs" dxfId="72" priority="122" operator="equal">
      <formula>$H$1</formula>
    </cfRule>
  </conditionalFormatting>
  <conditionalFormatting sqref="O145">
    <cfRule type="cellIs" dxfId="71" priority="121" operator="equal">
      <formula>$H$1</formula>
    </cfRule>
  </conditionalFormatting>
  <conditionalFormatting sqref="Q166">
    <cfRule type="cellIs" dxfId="70" priority="120" operator="equal">
      <formula>$H$1</formula>
    </cfRule>
  </conditionalFormatting>
  <conditionalFormatting sqref="Q187:Q188">
    <cfRule type="cellIs" dxfId="69" priority="119" operator="equal">
      <formula>$H$1</formula>
    </cfRule>
  </conditionalFormatting>
  <conditionalFormatting sqref="O30">
    <cfRule type="cellIs" dxfId="68" priority="117" operator="equal">
      <formula>$H$1</formula>
    </cfRule>
  </conditionalFormatting>
  <conditionalFormatting sqref="O96">
    <cfRule type="cellIs" dxfId="67" priority="116" operator="equal">
      <formula>$H$1</formula>
    </cfRule>
  </conditionalFormatting>
  <conditionalFormatting sqref="O123:Q123">
    <cfRule type="cellIs" dxfId="66" priority="115" operator="equal">
      <formula>$H$1</formula>
    </cfRule>
  </conditionalFormatting>
  <conditionalFormatting sqref="O153:Q153">
    <cfRule type="cellIs" dxfId="65" priority="114" operator="equal">
      <formula>$H$1</formula>
    </cfRule>
  </conditionalFormatting>
  <conditionalFormatting sqref="O170:Q170">
    <cfRule type="cellIs" dxfId="64" priority="113" operator="equal">
      <formula>$H$1</formula>
    </cfRule>
  </conditionalFormatting>
  <conditionalFormatting sqref="O180:Q180">
    <cfRule type="cellIs" dxfId="63" priority="112" operator="equal">
      <formula>$H$1</formula>
    </cfRule>
  </conditionalFormatting>
  <conditionalFormatting sqref="O202:Q202">
    <cfRule type="cellIs" dxfId="62" priority="111" operator="equal">
      <formula>$H$1</formula>
    </cfRule>
  </conditionalFormatting>
  <conditionalFormatting sqref="O263:Q263">
    <cfRule type="cellIs" dxfId="61" priority="110" operator="equal">
      <formula>$H$1</formula>
    </cfRule>
  </conditionalFormatting>
  <conditionalFormatting sqref="O12 Q68:Q69 Q234 W36 Y36 W191 Y191 W257 Y257 W259 Y259 W264 Y264">
    <cfRule type="cellIs" dxfId="60" priority="108" operator="equal">
      <formula>#REF!</formula>
    </cfRule>
  </conditionalFormatting>
  <conditionalFormatting sqref="O68:O69">
    <cfRule type="cellIs" dxfId="59" priority="105" operator="equal">
      <formula>#REF!</formula>
    </cfRule>
  </conditionalFormatting>
  <conditionalFormatting sqref="Q199:Q200">
    <cfRule type="cellIs" dxfId="58" priority="103" operator="equal">
      <formula>#REF!</formula>
    </cfRule>
  </conditionalFormatting>
  <conditionalFormatting sqref="O227">
    <cfRule type="cellIs" dxfId="57" priority="102" operator="equal">
      <formula>#REF!</formula>
    </cfRule>
  </conditionalFormatting>
  <conditionalFormatting sqref="O234">
    <cfRule type="cellIs" dxfId="56" priority="101" operator="equal">
      <formula>#REF!</formula>
    </cfRule>
  </conditionalFormatting>
  <conditionalFormatting sqref="P234">
    <cfRule type="cellIs" dxfId="55" priority="100" operator="equal">
      <formula>$H$1</formula>
    </cfRule>
  </conditionalFormatting>
  <conditionalFormatting sqref="Q27">
    <cfRule type="cellIs" dxfId="54" priority="99" operator="equal">
      <formula>#REF!</formula>
    </cfRule>
  </conditionalFormatting>
  <conditionalFormatting sqref="P27">
    <cfRule type="cellIs" dxfId="53" priority="98" operator="equal">
      <formula>$H$1</formula>
    </cfRule>
  </conditionalFormatting>
  <conditionalFormatting sqref="P68:P69">
    <cfRule type="cellIs" dxfId="52" priority="97" operator="equal">
      <formula>$H$1</formula>
    </cfRule>
  </conditionalFormatting>
  <conditionalFormatting sqref="U222:Y222">
    <cfRule type="cellIs" dxfId="51" priority="85" operator="equal">
      <formula>$H$1</formula>
    </cfRule>
  </conditionalFormatting>
  <conditionalFormatting sqref="U164:Y164">
    <cfRule type="cellIs" dxfId="50" priority="83" operator="equal">
      <formula>$H$1</formula>
    </cfRule>
  </conditionalFormatting>
  <conditionalFormatting sqref="U52:Y52">
    <cfRule type="cellIs" dxfId="49" priority="81" operator="equal">
      <formula>$H$1</formula>
    </cfRule>
  </conditionalFormatting>
  <conditionalFormatting sqref="U216:Y216">
    <cfRule type="cellIs" dxfId="48" priority="80" operator="equal">
      <formula>$H$1</formula>
    </cfRule>
  </conditionalFormatting>
  <conditionalFormatting sqref="U248:Y248">
    <cfRule type="cellIs" dxfId="47" priority="79" operator="equal">
      <formula>$H$1</formula>
    </cfRule>
  </conditionalFormatting>
  <conditionalFormatting sqref="U36">
    <cfRule type="cellIs" dxfId="46" priority="78" operator="equal">
      <formula>#REF!</formula>
    </cfRule>
  </conditionalFormatting>
  <conditionalFormatting sqref="V36">
    <cfRule type="cellIs" dxfId="45" priority="77" operator="equal">
      <formula>$H$1</formula>
    </cfRule>
  </conditionalFormatting>
  <conditionalFormatting sqref="X36">
    <cfRule type="cellIs" dxfId="44" priority="76" operator="equal">
      <formula>$H$1</formula>
    </cfRule>
  </conditionalFormatting>
  <conditionalFormatting sqref="U191">
    <cfRule type="cellIs" dxfId="43" priority="75" operator="equal">
      <formula>#REF!</formula>
    </cfRule>
  </conditionalFormatting>
  <conditionalFormatting sqref="V191">
    <cfRule type="cellIs" dxfId="42" priority="74" operator="equal">
      <formula>$H$1</formula>
    </cfRule>
  </conditionalFormatting>
  <conditionalFormatting sqref="X191">
    <cfRule type="cellIs" dxfId="41" priority="73" operator="equal">
      <formula>$H$1</formula>
    </cfRule>
  </conditionalFormatting>
  <conditionalFormatting sqref="U257">
    <cfRule type="cellIs" dxfId="40" priority="72" operator="equal">
      <formula>#REF!</formula>
    </cfRule>
  </conditionalFormatting>
  <conditionalFormatting sqref="V257">
    <cfRule type="cellIs" dxfId="39" priority="71" operator="equal">
      <formula>$H$1</formula>
    </cfRule>
  </conditionalFormatting>
  <conditionalFormatting sqref="X257">
    <cfRule type="cellIs" dxfId="38" priority="70" operator="equal">
      <formula>$H$1</formula>
    </cfRule>
  </conditionalFormatting>
  <conditionalFormatting sqref="U259">
    <cfRule type="cellIs" dxfId="37" priority="69" operator="equal">
      <formula>#REF!</formula>
    </cfRule>
  </conditionalFormatting>
  <conditionalFormatting sqref="V259">
    <cfRule type="cellIs" dxfId="36" priority="68" operator="equal">
      <formula>$H$1</formula>
    </cfRule>
  </conditionalFormatting>
  <conditionalFormatting sqref="X259">
    <cfRule type="cellIs" dxfId="35" priority="67" operator="equal">
      <formula>$H$1</formula>
    </cfRule>
  </conditionalFormatting>
  <conditionalFormatting sqref="U264">
    <cfRule type="cellIs" dxfId="34" priority="66" operator="equal">
      <formula>#REF!</formula>
    </cfRule>
  </conditionalFormatting>
  <conditionalFormatting sqref="V264">
    <cfRule type="cellIs" dxfId="33" priority="65" operator="equal">
      <formula>$H$1</formula>
    </cfRule>
  </conditionalFormatting>
  <conditionalFormatting sqref="X264">
    <cfRule type="cellIs" dxfId="32" priority="64" operator="equal">
      <formula>$H$1</formula>
    </cfRule>
  </conditionalFormatting>
  <conditionalFormatting sqref="U77:Y77">
    <cfRule type="cellIs" dxfId="31" priority="51" operator="equal">
      <formula>$H$1</formula>
    </cfRule>
  </conditionalFormatting>
  <conditionalFormatting sqref="U205:Y205">
    <cfRule type="cellIs" dxfId="30" priority="50" operator="equal">
      <formula>$H$1</formula>
    </cfRule>
  </conditionalFormatting>
  <conditionalFormatting sqref="Q191:S191">
    <cfRule type="cellIs" dxfId="29" priority="49" operator="equal">
      <formula>$H$1</formula>
    </cfRule>
  </conditionalFormatting>
  <conditionalFormatting sqref="F3:G264">
    <cfRule type="cellIs" dxfId="28" priority="207" operator="equal">
      <formula>$J$293</formula>
    </cfRule>
  </conditionalFormatting>
  <conditionalFormatting sqref="O33">
    <cfRule type="cellIs" dxfId="27" priority="47" operator="equal">
      <formula>$H$1</formula>
    </cfRule>
  </conditionalFormatting>
  <conditionalFormatting sqref="O34">
    <cfRule type="cellIs" dxfId="26" priority="46" operator="equal">
      <formula>$H$1</formula>
    </cfRule>
  </conditionalFormatting>
  <conditionalFormatting sqref="Q33">
    <cfRule type="cellIs" dxfId="25" priority="45" operator="equal">
      <formula>$H$1</formula>
    </cfRule>
  </conditionalFormatting>
  <conditionalFormatting sqref="Q34">
    <cfRule type="cellIs" dxfId="24" priority="44" operator="equal">
      <formula>$H$1</formula>
    </cfRule>
  </conditionalFormatting>
  <conditionalFormatting sqref="Q71">
    <cfRule type="cellIs" dxfId="23" priority="43" operator="equal">
      <formula>#REF!</formula>
    </cfRule>
  </conditionalFormatting>
  <conditionalFormatting sqref="O138">
    <cfRule type="cellIs" dxfId="22" priority="42" operator="equal">
      <formula>$H$1</formula>
    </cfRule>
  </conditionalFormatting>
  <conditionalFormatting sqref="AA127">
    <cfRule type="cellIs" dxfId="21" priority="22" operator="equal">
      <formula>$H$1</formula>
    </cfRule>
  </conditionalFormatting>
  <conditionalFormatting sqref="AM127">
    <cfRule type="cellIs" dxfId="20" priority="21" operator="equal">
      <formula>$H$1</formula>
    </cfRule>
  </conditionalFormatting>
  <conditionalFormatting sqref="AD133">
    <cfRule type="cellIs" dxfId="19" priority="20" operator="equal">
      <formula>$H$1</formula>
    </cfRule>
  </conditionalFormatting>
  <conditionalFormatting sqref="AM133">
    <cfRule type="cellIs" dxfId="18" priority="19" operator="equal">
      <formula>$H$1</formula>
    </cfRule>
  </conditionalFormatting>
  <conditionalFormatting sqref="W178">
    <cfRule type="cellIs" dxfId="17" priority="18" operator="equal">
      <formula>$H$1</formula>
    </cfRule>
  </conditionalFormatting>
  <conditionalFormatting sqref="AM178">
    <cfRule type="cellIs" dxfId="16" priority="17" operator="equal">
      <formula>$H$1</formula>
    </cfRule>
  </conditionalFormatting>
  <conditionalFormatting sqref="AM216">
    <cfRule type="cellIs" dxfId="15" priority="16" operator="equal">
      <formula>$H$1</formula>
    </cfRule>
  </conditionalFormatting>
  <conditionalFormatting sqref="AD222">
    <cfRule type="cellIs" dxfId="14" priority="15" operator="equal">
      <formula>$H$1</formula>
    </cfRule>
  </conditionalFormatting>
  <conditionalFormatting sqref="AM222">
    <cfRule type="cellIs" dxfId="13" priority="14" operator="equal">
      <formula>$H$1</formula>
    </cfRule>
  </conditionalFormatting>
  <conditionalFormatting sqref="U252">
    <cfRule type="cellIs" dxfId="12" priority="13" operator="equal">
      <formula>$H$1</formula>
    </cfRule>
  </conditionalFormatting>
  <conditionalFormatting sqref="Y252">
    <cfRule type="cellIs" dxfId="11" priority="12" operator="equal">
      <formula>$H$1</formula>
    </cfRule>
  </conditionalFormatting>
  <conditionalFormatting sqref="AK252">
    <cfRule type="cellIs" dxfId="10" priority="11" operator="equal">
      <formula>$H$1</formula>
    </cfRule>
  </conditionalFormatting>
  <conditionalFormatting sqref="AM257">
    <cfRule type="cellIs" dxfId="9" priority="10" operator="equal">
      <formula>$H$1</formula>
    </cfRule>
  </conditionalFormatting>
  <conditionalFormatting sqref="AD259">
    <cfRule type="cellIs" dxfId="8" priority="9" operator="equal">
      <formula>$H$1</formula>
    </cfRule>
  </conditionalFormatting>
  <conditionalFormatting sqref="AM259">
    <cfRule type="cellIs" dxfId="7" priority="8" operator="equal">
      <formula>$H$1</formula>
    </cfRule>
  </conditionalFormatting>
  <conditionalFormatting sqref="AA264">
    <cfRule type="cellIs" dxfId="6" priority="7" operator="equal">
      <formula>$H$1</formula>
    </cfRule>
  </conditionalFormatting>
  <conditionalFormatting sqref="AK264">
    <cfRule type="cellIs" dxfId="5" priority="6" operator="equal">
      <formula>$H$1</formula>
    </cfRule>
  </conditionalFormatting>
  <conditionalFormatting sqref="O121">
    <cfRule type="cellIs" dxfId="4" priority="5" operator="equal">
      <formula>$H$1</formula>
    </cfRule>
  </conditionalFormatting>
  <conditionalFormatting sqref="O71">
    <cfRule type="cellIs" dxfId="3" priority="4" operator="equal">
      <formula>$H$1</formula>
    </cfRule>
  </conditionalFormatting>
  <conditionalFormatting sqref="O93">
    <cfRule type="cellIs" dxfId="2" priority="3" operator="equal">
      <formula>$H$1</formula>
    </cfRule>
  </conditionalFormatting>
  <conditionalFormatting sqref="Q120">
    <cfRule type="cellIs" dxfId="1" priority="2" operator="equal">
      <formula>$H$1</formula>
    </cfRule>
  </conditionalFormatting>
  <conditionalFormatting sqref="O120">
    <cfRule type="cellIs" dxfId="0" priority="1" operator="equal">
      <formula>$H$1</formula>
    </cfRule>
  </conditionalFormatting>
  <dataValidations disablePrompts="1" count="1">
    <dataValidation type="list" allowBlank="1" showInputMessage="1" showErrorMessage="1" sqref="H1" xr:uid="{7CE9C5C4-50DF-4955-8610-918C729800A0}">
      <formula1>$H$267:$H$292</formula1>
    </dataValidation>
  </dataValidations>
  <printOptions gridLines="1"/>
  <pageMargins left="0.15748031496062992" right="0.11811023622047245" top="0.21" bottom="0.31496062992125984" header="0.15748031496062992" footer="0.15748031496062992"/>
  <pageSetup paperSize="9" scale="39" fitToHeight="0" orientation="landscape" useFirstPageNumber="1" r:id="rId1"/>
  <headerFooter>
    <oddFooter>&amp;L&amp;F&amp;R&amp;P /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659DA5781F0649B6859BA3B68E45C7" ma:contentTypeVersion="13" ma:contentTypeDescription="Ein neues Dokument erstellen." ma:contentTypeScope="" ma:versionID="8c6f33dd253047237245a3144273be57">
  <xsd:schema xmlns:xsd="http://www.w3.org/2001/XMLSchema" xmlns:xs="http://www.w3.org/2001/XMLSchema" xmlns:p="http://schemas.microsoft.com/office/2006/metadata/properties" xmlns:ns2="2108d83f-4f3d-42ca-8813-79357b3c3f67" xmlns:ns3="8aa2a85c-02da-4aa9-811b-171d28ce4595" targetNamespace="http://schemas.microsoft.com/office/2006/metadata/properties" ma:root="true" ma:fieldsID="6c6259f3e511742aa53538529e2246ad" ns2:_="" ns3:_="">
    <xsd:import namespace="2108d83f-4f3d-42ca-8813-79357b3c3f67"/>
    <xsd:import namespace="8aa2a85c-02da-4aa9-811b-171d28ce45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8d83f-4f3d-42ca-8813-79357b3c3f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3cab24c1-e70f-4729-befb-5713f44ce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2a85c-02da-4aa9-811b-171d28ce45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2a49576-a7a6-4ec7-88ad-b5ad82b42e53}" ma:internalName="TaxCatchAll" ma:showField="CatchAllData" ma:web="8aa2a85c-02da-4aa9-811b-171d28ce45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08d83f-4f3d-42ca-8813-79357b3c3f67">
      <Terms xmlns="http://schemas.microsoft.com/office/infopath/2007/PartnerControls"/>
    </lcf76f155ced4ddcb4097134ff3c332f>
    <TaxCatchAll xmlns="8aa2a85c-02da-4aa9-811b-171d28ce459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20E59-FE36-4B68-809C-A5E58F370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8d83f-4f3d-42ca-8813-79357b3c3f67"/>
    <ds:schemaRef ds:uri="8aa2a85c-02da-4aa9-811b-171d28ce45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619E11-FEF7-4496-B41E-5CCF450C17C0}">
  <ds:schemaRefs>
    <ds:schemaRef ds:uri="http://schemas.microsoft.com/office/2006/metadata/properties"/>
    <ds:schemaRef ds:uri="http://schemas.microsoft.com/office/infopath/2007/PartnerControls"/>
    <ds:schemaRef ds:uri="2108d83f-4f3d-42ca-8813-79357b3c3f67"/>
    <ds:schemaRef ds:uri="8aa2a85c-02da-4aa9-811b-171d28ce4595"/>
  </ds:schemaRefs>
</ds:datastoreItem>
</file>

<file path=customXml/itemProps3.xml><?xml version="1.0" encoding="utf-8"?>
<ds:datastoreItem xmlns:ds="http://schemas.openxmlformats.org/officeDocument/2006/customXml" ds:itemID="{E7F1F33E-15A2-463F-8139-07E0D0BA4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Spielplan 22 23</vt:lpstr>
      <vt:lpstr>'Spielplan 22 23'!Druckbereich</vt:lpstr>
      <vt:lpstr>'Spielplan 22 23'!Drucktitel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Volleymanager</dc:creator>
  <cp:keywords/>
  <dc:description/>
  <cp:lastModifiedBy>Brigitte Eberhard</cp:lastModifiedBy>
  <cp:revision>0</cp:revision>
  <cp:lastPrinted>2022-11-24T20:22:22Z</cp:lastPrinted>
  <dcterms:created xsi:type="dcterms:W3CDTF">2022-08-12T10:13:53Z</dcterms:created>
  <dcterms:modified xsi:type="dcterms:W3CDTF">2022-12-04T20:41:18Z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0x010100C3659DA5781F0649B6859BA3B68E45C7</vt:lpwstr>
  </property>
  <property fmtid="{D5CDD505-2E9C-101B-9397-08002B2CF9AE}" pid="3" name="MediaServiceImageTags">
    <vt:lpwstr/>
  </property>
</Properties>
</file>